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cmmoreno\Documents\"/>
    </mc:Choice>
  </mc:AlternateContent>
  <bookViews>
    <workbookView xWindow="0" yWindow="0" windowWidth="21840" windowHeight="13740" firstSheet="1" activeTab="1"/>
  </bookViews>
  <sheets>
    <sheet name="Graficas" sheetId="6" state="hidden" r:id="rId1"/>
    <sheet name="PAA" sheetId="1" r:id="rId2"/>
  </sheets>
  <externalReferences>
    <externalReference r:id="rId3"/>
  </externalReferences>
  <definedNames>
    <definedName name="_xlnm._FilterDatabase" localSheetId="1" hidden="1">PAA!$A$19:$L$205</definedName>
    <definedName name="_xlnm.Print_Area" localSheetId="1">PAA!$A$1:$L$205</definedName>
  </definedNames>
  <calcPr calcId="162913"/>
  <pivotCaches>
    <pivotCache cacheId="0" r:id="rId4"/>
  </pivotCaches>
</workbook>
</file>

<file path=xl/calcChain.xml><?xml version="1.0" encoding="utf-8"?>
<calcChain xmlns="http://schemas.openxmlformats.org/spreadsheetml/2006/main">
  <c r="F5" i="6" l="1"/>
  <c r="G5" i="6"/>
  <c r="E8" i="6"/>
  <c r="C10" i="6"/>
  <c r="C17" i="6"/>
  <c r="D17" i="6"/>
  <c r="E17" i="6"/>
  <c r="C38" i="6"/>
  <c r="C39" i="6"/>
  <c r="D39" i="6"/>
  <c r="E39" i="6"/>
  <c r="D60" i="6"/>
  <c r="C61" i="6"/>
  <c r="D61" i="6"/>
  <c r="C82" i="6"/>
  <c r="C83" i="6"/>
  <c r="D82" i="6"/>
  <c r="D83" i="6"/>
  <c r="E83" i="6"/>
  <c r="C103" i="6"/>
  <c r="C104" i="6"/>
  <c r="D104" i="6"/>
  <c r="E104" i="6"/>
  <c r="D6" i="6"/>
  <c r="D7" i="6"/>
  <c r="D8" i="6"/>
  <c r="D5" i="6"/>
  <c r="D9" i="6"/>
  <c r="D10" i="6"/>
</calcChain>
</file>

<file path=xl/sharedStrings.xml><?xml version="1.0" encoding="utf-8"?>
<sst xmlns="http://schemas.openxmlformats.org/spreadsheetml/2006/main" count="1567" uniqueCount="411">
  <si>
    <t>A. INFORMACIÓN GENERAL DE LA ENTIDAD</t>
  </si>
  <si>
    <t>Nombre</t>
  </si>
  <si>
    <t>Dirección</t>
  </si>
  <si>
    <t>Teléfono</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</si>
  <si>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</si>
  <si>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</si>
  <si>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</si>
  <si>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</si>
  <si>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</si>
  <si>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</si>
  <si>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</si>
  <si>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</si>
  <si>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</si>
  <si>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</si>
  <si>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</si>
  <si>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</si>
  <si>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</si>
  <si>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</si>
  <si>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</si>
  <si>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</si>
  <si>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</si>
  <si>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</si>
  <si>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</si>
  <si>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</si>
  <si>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</si>
  <si>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</si>
  <si>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PROCURADURIA GENERAL DE LA NACION</t>
  </si>
  <si>
    <t>WWW.PROCURADURIA.GOV.CO</t>
  </si>
  <si>
    <t>12 meses</t>
  </si>
  <si>
    <t>Acuerdo Marco</t>
  </si>
  <si>
    <t>Recursos propios</t>
  </si>
  <si>
    <t>No</t>
  </si>
  <si>
    <t>N/A</t>
  </si>
  <si>
    <t>Licitación Publica</t>
  </si>
  <si>
    <t>mayo</t>
  </si>
  <si>
    <t>enero</t>
  </si>
  <si>
    <t>Mantenimiento motocicletas</t>
  </si>
  <si>
    <t>Contratación directa</t>
  </si>
  <si>
    <t>4 meses</t>
  </si>
  <si>
    <t>agosto</t>
  </si>
  <si>
    <t>1 mes</t>
  </si>
  <si>
    <t>2 meses</t>
  </si>
  <si>
    <t>8 meses</t>
  </si>
  <si>
    <t>Menor cuantía</t>
  </si>
  <si>
    <t>Mínima cuantía</t>
  </si>
  <si>
    <t>JUAN CARLOS VÉLEZ ESPINOSA, Profesional Universitario División Administrativa, Tel 5878750, Ext.10316</t>
  </si>
  <si>
    <t>JENNY CAROLINA BECERRA, Profesional Universitario División Administrativa, Tel 5878750, Ext.10350</t>
  </si>
  <si>
    <t>LUIS FERNANDO DIAZ ALBARRACÍN, Asesor División Administrativa, Tel.5878750 Ext.10348</t>
  </si>
  <si>
    <t>OCTAVIO GARCÍA GUERRERO, Asesor División Administrativa, Tel 5878750, Ext.10318</t>
  </si>
  <si>
    <t>5 meses</t>
  </si>
  <si>
    <t>6 meses</t>
  </si>
  <si>
    <t>3 meses</t>
  </si>
  <si>
    <t>junio</t>
  </si>
  <si>
    <t xml:space="preserve">Diego Alonso Bernal Acosta , Jefe División Administrativa, Tel 5878750 Ext. 10304, </t>
  </si>
  <si>
    <t>Orden de compra</t>
  </si>
  <si>
    <t>por tramitar</t>
  </si>
  <si>
    <t xml:space="preserve">Sonia Hazbleady Rodriguez Martinez , Jefe Oficina de Prensa , Tel 5878750 Ext. 12121, </t>
  </si>
  <si>
    <t>Mínima Cuantía</t>
  </si>
  <si>
    <t>3 días</t>
  </si>
  <si>
    <t>Diana Duran Mejía, Coordinadora Grupo Bienestar Teléfono: 5878750 Ext. 10660</t>
  </si>
  <si>
    <t>Selección Abreviada Menor Cuantía</t>
  </si>
  <si>
    <t>53102901
53102902</t>
  </si>
  <si>
    <t>SOAT vehículos de la entidad</t>
  </si>
  <si>
    <t>Compañía de seguros legalmente autorizada para funcionar en el país, con la que se contrate los seguros que garanticen la protección de los activos e intereses patrimoniales, bienes propios y de aquellos por los cuales es legalmente responsable la entidad dentro del territorio nacional, Póliza de todo riesgo Automóviles</t>
  </si>
  <si>
    <t>Suministro de Combustible para los vehículos de la Entidad ubicados a nivel regional</t>
  </si>
  <si>
    <t>Operador Logístico que realice las olimpiadas de la entidad</t>
  </si>
  <si>
    <t>Convenio Interadministrativo de Cooperacion</t>
  </si>
  <si>
    <t>Servicios de guardas de seguridad y Vigilancia o monitoreo de alarmas</t>
  </si>
  <si>
    <t>Suministro Alimento para perros</t>
  </si>
  <si>
    <t>Servicio salud animal</t>
  </si>
  <si>
    <t>por solicitar</t>
  </si>
  <si>
    <t>Sistema de Televisión de circuito Cerrado y  sistemas de seguridad o de control de acceso</t>
  </si>
  <si>
    <t>Contratación mínima cuantía</t>
  </si>
  <si>
    <t>Contratación menor cuantía</t>
  </si>
  <si>
    <t>Orden de compra y Contratación mínima cuantía</t>
  </si>
  <si>
    <t>Janneth Pérez Ramírez, Tel 5878750 Ext. 10635-10636</t>
  </si>
  <si>
    <t xml:space="preserve">Selección Abreviada con Subasta Inversa </t>
  </si>
  <si>
    <t>POR TRAMITAR</t>
  </si>
  <si>
    <t>7 meses</t>
  </si>
  <si>
    <t>mínima cuantía</t>
  </si>
  <si>
    <t>Adquisición de materiales de redes</t>
  </si>
  <si>
    <t>contratación directa</t>
  </si>
  <si>
    <t>Soporte y garantía sistema Siri</t>
  </si>
  <si>
    <t>Soporte y garantía sistema SIAF</t>
  </si>
  <si>
    <t>Soporte y garantía sistema VIPLEVEL</t>
  </si>
  <si>
    <t>Soporte y garantía sistema STRATEGOS</t>
  </si>
  <si>
    <t>Servicio de Mesa de Ayuda</t>
  </si>
  <si>
    <t>licitación pública</t>
  </si>
  <si>
    <t>Recursos propios  / Recursos de ANTV</t>
  </si>
  <si>
    <t xml:space="preserve">Un mes </t>
  </si>
  <si>
    <t>Radios de Comunicación</t>
  </si>
  <si>
    <t>Subasta inversa</t>
  </si>
  <si>
    <t>Adquisición de papelería y útiles de oficina.</t>
  </si>
  <si>
    <t>Acuerdo Marco/Selección Abreviada con subasta inversa</t>
  </si>
  <si>
    <t>Gloria Stella Angarita Salamanca - COORDINADORA GRUPO ALMACEN E INVENTARIOS;  EXT. 13402/04</t>
  </si>
  <si>
    <t xml:space="preserve"> JENNY BECERRA ALIPIO , Profesional Universitario División Administrativa, Tel 5878750, Ext.10350</t>
  </si>
  <si>
    <t xml:space="preserve"> ROCIO JARABA VARGAS, Técnico Administrativo División Administrativa, Tel 5878750, Ext.10331</t>
  </si>
  <si>
    <t>Chalecos de identificación</t>
  </si>
  <si>
    <t>3 meses.</t>
  </si>
  <si>
    <t xml:space="preserve">Extintores </t>
  </si>
  <si>
    <t>Dotación para brigadistas (overol, botas de seguridad, gorras, rodilleras, coderas, reata porta radio) carpa PMU, chaleco sistema comando de incidentes.</t>
  </si>
  <si>
    <t>Concurso de méritos</t>
  </si>
  <si>
    <t>febrero</t>
  </si>
  <si>
    <t xml:space="preserve">Convenio interadministrativo / Contrapartida con ANTV 
</t>
  </si>
  <si>
    <t>abril</t>
  </si>
  <si>
    <t>Mantenimiento vehículos del nivel central y regional</t>
  </si>
  <si>
    <t>marzo</t>
  </si>
  <si>
    <t>Selección Abreviada de menor cuantía</t>
  </si>
  <si>
    <t xml:space="preserve">Maria Catalina Salcedo, Asesor División Administrativa  Tel 5878750 ext. 10319 </t>
  </si>
  <si>
    <t>julio</t>
  </si>
  <si>
    <t>11 meses</t>
  </si>
  <si>
    <t>NA</t>
  </si>
  <si>
    <t>Seguimiento y vigilancia de procesos judiciales y extrajudiciales</t>
  </si>
  <si>
    <t>Carlos Alberto Franco (Coordinador Grupo Muebles y servicios administrativos) y Jairo Antonio Barragan,  Tel 58758750 ext. 10317</t>
  </si>
  <si>
    <t>Carlos Alberto Franco (Coordinador Grupo Muebles y servicios administrativos), Marco A. Guio y Félix Tovar  Tel 58758750 ext. 10317</t>
  </si>
  <si>
    <t xml:space="preserve">Guillermo Gomez Gomez , Jefe Oficina de Sistemas, Tel 5878720 ext. 10520  </t>
  </si>
  <si>
    <t>Selección Abreviada con subasta inversa</t>
  </si>
  <si>
    <t>Adquisición de consumibles de impresión (Tóner y cintas)</t>
  </si>
  <si>
    <t>Gloria Stella Angarita-                 Coordinador Grupo Almacén e Inventarios;  EXT. 13400; email fcardenas@procuraduria.gov.co</t>
  </si>
  <si>
    <t>Edgar Mauricio Casallas, Coordinador grupo de inmuebles, tel. 5878750 ext. 10219,</t>
  </si>
  <si>
    <t>Exámenes ocupacionales</t>
  </si>
  <si>
    <t>Selección Abreviada de Menor Cuantía</t>
  </si>
  <si>
    <t>trámite autorización</t>
  </si>
  <si>
    <t>Concurso de Méritos</t>
  </si>
  <si>
    <t>Herbert Harbey Romero Rios , Dirección Investigaciones Especiales, Tel 5878720 ext. 12200</t>
  </si>
  <si>
    <t xml:space="preserve">El arrendador entrega a título de arrendamiento y la arrendataria recibe al expresado título, el inmueble situado en la calle 18 a # 10-70  Puerto Carreño, Vichada, en adelante el inmueble. </t>
  </si>
  <si>
    <t>El arrendador  entrega a título de arrendamiento y el arrendatario recibe al expresado título en Cra.  11 # 14-135/141 of 401,402,403 y 406 de Sogamoso - Boyacá</t>
  </si>
  <si>
    <t xml:space="preserve">El arrendador  entrega a título de arrendamiento y el arrendatario recibe al expresado título un inmueble ubicado en la calle 25 # 6-95 local 1 de la ciudad de Montería- Córdoba. </t>
  </si>
  <si>
    <t>El arrendador  entrega a título de arrendamiento y el arrendatario recibe al expresado título el inmueble situado en la calle 12 # 1 a 03/05 en la ciudad de Cartago</t>
  </si>
  <si>
    <t xml:space="preserve">El arrendador  entrega a título de arrendamiento y la arrendataria recibe al expresado título la oficina 504 del edificio plaza barrio centro ubicada en la carrera 15 # 14-58 ofic 504 del municipio de Duitama -  Boyacá. </t>
  </si>
  <si>
    <t>El arrendador  entrega a título de arrendamiento y el arrendatario recibe al expresado título un inmueble ubicado en la carrera 7 no. 5-56 del municipio de fundación - magdalena</t>
  </si>
  <si>
    <t>El arrendador  entrega a título de arrendamiento y la arrendataria recibe al expresado título la oficina ubicada en la carrera 14 no. 15-15 barrio San Francisco – Túquerres, (Nariño).</t>
  </si>
  <si>
    <t>El arrendador entrega a título de arrendamiento y la arrendataria recibe al expresado título, la oficina 306 del edificio molino del parque ubicado en la carrera 5 no. 5-73 del municipio de Chocontá</t>
  </si>
  <si>
    <t>Arrendador entrega a título de arrendamiento y la arrendataria recibe al expresado título, el inmueble situado en la avenida de los estudiantes cs 189.190.192 de Tumaco – Nariño</t>
  </si>
  <si>
    <t>El arrendador entrega a título de arrendamiento y la arrendataria recibe al expresado título, el inmueble situado en la carrera 49 no. 128 sur – 40, del municipio de Caldas, Antioquia.</t>
  </si>
  <si>
    <t>El arrendador entrega a título de arrendamiento y la arrendataria recibe al expresado título, el inmueble situado en la calle 31 no. 30-05 oficina 61 edificio Versilia. Palmira</t>
  </si>
  <si>
    <t>El arrendador entrega a título de arriendo y la arrendataria recibe al expresado título, el inmueble situado en la calle 5 no. 9- 10 del municipio de Líbano (Tolima).</t>
  </si>
  <si>
    <t>El arrendador  entrega a título de arrendamiento y el arrendatario recibe al expresado título el inmueble situado en la carrera 27 no.27-19 local103 edificio Maria Elisa Tuluá Valle</t>
  </si>
  <si>
    <t>El arrendador  entrega a título de arrendamiento y el arrendatario recibe al expresado título el inmueble situado en la carrera 3 # 2-32 Puerto Leguizamón</t>
  </si>
  <si>
    <t>El arrendador  entrega a título de arrendamiento y el arrendatario recibe al expresado título el inmueble situado en el primer piso de la calle 12 # 9-94/72 oficina 602  de la ciudad de Ocaña</t>
  </si>
  <si>
    <t>El arrendador  entrega a titulo de arrendamiento y la arrendataria recibe al expresado título las oficinas 302 y 304 del edifico caja agraria de la ciudad de Cartagena, Bolívar</t>
  </si>
  <si>
    <t>El arrendador  entrega a título de arrendamiento y la arrendataria recibe al expresado título el tercer piso y dos oficinas del cuarto piso del edificio Markus, ubicado en la carrera 6 no. 13-09 de la ciudad de Ipiales, Nariño</t>
  </si>
  <si>
    <t>El arrendador  entrega a título de arrendamiento y la arrendataria recibe al expresado título el cuarto piso del edificio 8/43 centro de negocios, ubicado en la carrera 8 calles 42b/43 de Pereira (Risaralda).</t>
  </si>
  <si>
    <t xml:space="preserve">El arrendador  entrega a título de arrendamiento y la arrendataria recibe al expresado título, los inmuebles situados en la calle 23 no. 16-33, de Sincelejo, Sucre, oficinas 201,301 y 401,  en adelante, el inmueble.  </t>
  </si>
  <si>
    <t>El arrendador entrega a título de arrendamiento y la arrendataria recibe al expresado título, el inmueble ubicado en la carrera 56 a no. 49 a 30 oficina 306 de la ciudad de Medellín - Antioquia</t>
  </si>
  <si>
    <t>Los arrendadores entregan a título de arrendamiento y el arrendatario recibe al expresado título, los inmuebles situados en la carrera 51 no. 52-06, segundo piso apartamentos 201 y 202 y el local 4, ubicado en la calle 52 no. 50 - 80 primer piso, de la ciudad de Amagá, Antioquia.</t>
  </si>
  <si>
    <t>El arrendador  entrega a título de arrendamiento y el arrendatario recibe al expresado título una oficina ubicada en el primer piso del edificio muñoz rincón de la carrera 6a no. 6-63 de Pamplona</t>
  </si>
  <si>
    <t>El arrendador  entrega a título de arrendamiento y el arrendatario recibe al expresado título 501 a 511 y 602 a 611 ubicados en la lotería de beneficencia de Nariño</t>
  </si>
  <si>
    <t>El arrendador  entrega a título de arrendamiento y el arrendatario recibe al expresado título el inmueble situado en la calle 18 no. 19-79.- Yarumal Antioquia</t>
  </si>
  <si>
    <t>El arrendador  entrega a título de arrendamiento y el arrendatario recibe al expresado título  el inmueble ubicado en la calle  13 no. 6-07 de Soacha</t>
  </si>
  <si>
    <t>El arrendador  entrega a título de arrendamiento y el arrendatario recibe al expresado título los pisos 5 y 6 del inmueble ubicado en la carrera 10 no. 16-52 de Bogotá</t>
  </si>
  <si>
    <t>El arrendador entrega a título de arrendamiento y la arrendataria recibe al expresado título, dos locales comerciales 30 y 32 ubicados en la calle 10 no. 09/04//08/14//20/26/30 del municipio de Santafé de Antioquia, barrio centro, centro comercial contaduría</t>
  </si>
  <si>
    <t xml:space="preserve">El arrendador entrega a título de arrendamiento y la arrendataria recibe al expresado título, el inmueble situado en la calle 19 no. 10-61 de la ciudad de Girardot, en adelante el inmueble. </t>
  </si>
  <si>
    <t>La arrendadora entrega a título de arriendo y la arrendataria recibe al expresado título, el inmueble situado en la k 5a no. 10-14, sector joe wood point, primer lote o cotton tree de San Andrés  islas, en adelante el inmueble</t>
  </si>
  <si>
    <t>La arrendadora entrega a título de arriendo y la arrendataria recibe al expresado título, el inmueble situado en la carrera 2 no. 2 - 89 del municipio de Facatativá - Cundinamarca</t>
  </si>
  <si>
    <t>El arrendador  entrega a título de arrendamiento y el arrendatario recibe al expresado título el inmueble situado en la carrera 16 no. 4a- 53 barrio Algarra del municipio de Zipaquirá</t>
  </si>
  <si>
    <t>El arrendador  entrega a título de arrendamiento y el arrendatario recibe al expresado título la oficina 214 b ubicada en el edificio Abraham Pinzón localizado en la carrera 5a no. 18-09 del municipio de Moniquirá</t>
  </si>
  <si>
    <t>El arrendador  entrega a título de arrendamiento y el arrendatario recibe al expresado título el local no. 4 del edificio san tropel, ubicado en la carrera 2 no. 6-04 de San Juan del Cesar</t>
  </si>
  <si>
    <t>El arrendador entrega a título de arrendamiento y la arrendataria recibe al expresado título, el inmueble situado en la calle 13 no. 2 – 58, apartamento 103 torre 1 de la ciudad de Pitalito, Huila</t>
  </si>
  <si>
    <t>El arrendador entrega a título de arrendamiento y la arrendataria recibe al expresado título, el inmueble ubicado en la calle 6 no. 24-02 de Melgar - Tolima</t>
  </si>
  <si>
    <t>El arrendador entrega a título de arrendamiento y la arrendataria recibe al expresado título, el inmueble ubicado en la carrera 8 no. 7a- 28 Neiva - Huila</t>
  </si>
  <si>
    <t>El arrendador entrega a título de arrendamiento y la arrendataria recibe al expresado título, el inmueble situado en la carrera 6 no.  28 a 92 barrio lubis de la ciudad de Itsmina- Chocó</t>
  </si>
  <si>
    <t>El arrendador entrega a título de arrendamiento y la arrendataria recibe al expresado título, el inmueble situado en la carrera 8 no. 4-33/35/41 de la ciudad de Santander de Quilichao - Cauca</t>
  </si>
  <si>
    <t>El arrendador  entrega a título de arrendamiento y el arrendatario recibe al expresado título el inmueble situado en la carrera 9a no. 9 -43 del municipio de Guamo, Tolima</t>
  </si>
  <si>
    <t>El arrendador  entrega a título de arrendamiento y el arrendatario recibe al expresado título el inmueble situado en la calle 15 no. 9 -17 oficina 203 en Málaga</t>
  </si>
  <si>
    <t>El arrendador  entrega a título de arrendamiento y el arrendatario recibe al expresado título la oficina 405 ubicada en el edificio comité de ganaderos de la dorada ubicado en la calle 16 no. 1- 45 de la Dorada</t>
  </si>
  <si>
    <t>El arrendador  entrega a título de arrendamiento y el arrendatario recibe al expresado título  el local no.119 del centro comercial torres milenium ubicado en la carrera 13 no. 25-62 de Granada-Meta</t>
  </si>
  <si>
    <t>El arrendador  entrega a título de arrendamiento y el arrendatario recibe al expresado título  el inmueble ubicado en la carrera 13 no. 25-62  Soledad atlántico</t>
  </si>
  <si>
    <t>El arrendador  entrega a título de arrendamiento y el arrendatario recibe al expresado título el inmueble situado en la carrera 7 no. 5-53 del municipio de Ubaté</t>
  </si>
  <si>
    <t>Ropa- Dotación Vestuario Y Calzado  Empleados Con Derechos</t>
  </si>
  <si>
    <t>Publicación De Actos Administrativos- Imprenta Nacional</t>
  </si>
  <si>
    <t>Rendición De Cuentas</t>
  </si>
  <si>
    <t>Cámaras De Fotografía Y Accesorios, Cámaras De Video Y Accesorios, Equipos De Edición, Preproducción, Producción Y Postproducción Audiovisual Al Aire Y Registro Audiovisual De Medios</t>
  </si>
  <si>
    <t xml:space="preserve">Servicios De Entrega Postal Nacional </t>
  </si>
  <si>
    <t>Revisión Técnico Mecánica Y De Gases De Los Vehículos Propiedad De La PGN</t>
  </si>
  <si>
    <t>Llantas Para El Parque Automotor De La Entidad Nivel Central Y Regionales</t>
  </si>
  <si>
    <t>Suministro De Combustible Para Los Vehículos De La Entidad Ubicados En La Ciudad De Bogotá</t>
  </si>
  <si>
    <t>Mantenimiento vehículos blindados</t>
  </si>
  <si>
    <t xml:space="preserve">Suministro  de tiquetes para transporte aéreo en vuelos nacionales, con el asesoramiento de vuelos, recorridos y puesta de tiquetes para los desplazamientos de los funcionarios de la procuraduría general de la nación. </t>
  </si>
  <si>
    <t xml:space="preserve">Suministro  de tiquetes para transporte aéreo en vuelos internacionales, con el asesoramiento de vuelos, recorridos y puesta de tiquetes para los desplazamientos de los funcionarios de la procuraduría general de la nación. </t>
  </si>
  <si>
    <t>Servicio de alquiler o arriendo de equipos de oficina - fotocopiado</t>
  </si>
  <si>
    <t xml:space="preserve">Adquisición actualización y soporte licenciamiento solución Mcafee </t>
  </si>
  <si>
    <t>Compraventa de  material de construcción, eléctrico, herramientas y otros equipos</t>
  </si>
  <si>
    <t>Compraventa de  mobiliario de oficina</t>
  </si>
  <si>
    <t>Servicio de cerrajería</t>
  </si>
  <si>
    <t>Mantenimiento aires acondicionados</t>
  </si>
  <si>
    <t>Mantenimiento plantas eléctricas</t>
  </si>
  <si>
    <t>Realizar la interventoría a la adecuación de las sedes</t>
  </si>
  <si>
    <t>La Procuraduría General de la Nación construye convivencia, salvaguarda el ordenamiento jurídico, representa a la sociedad y vigila la garantía de los derechos, el cumplimiento de los deberes y el desempeño íntegro de quienes ejercen funciones públicas, preservando el proyecto común expresado en la Constitución Política; para producir resultados de valor social en su acción preventiva, ejercer una actuación disciplinaria justa y oportuna y una intervención judicial relevante y eficiente, orientadas a profundizar la democracia y lograr inclusión social, con enfoque territorial y diferencial.
En el 2021 la Procuraduría General de la Nación será valorada, nacional e internacionalmente, por su liderazgo y logros en la convivencia y la paz, la efectividad de los derechos de las personas, el rescate de la ética y la confianza en la función pública. Será una organización con gobierno corporativo, con servidores comprometidos, articulada con su entorno y fortalecida técnica y estructuralmente, capaz de actuar con determinación para combatir la corrupción y la gestión indebida de lo público, así como para prevenir, reparar y sancionar la vulneración de los derechos y realizar justicia, fortaleciendo las instituciones, la participación y la cultura de la legalidad en los territorios.</t>
  </si>
  <si>
    <t>Seleccion Abreviada de menor cuantía</t>
  </si>
  <si>
    <t>Recuperar la confianza y fortalecer las capacidades del Estado, la Procuraduría General de la Nación y la sociedad civil, para identificar, prevenir, intervenir, sancionar y no tolerar la corrupción y la mala administración (gestión indebida de lo público) y garantizar derechos, cumplir deberes y salvaguardar el ordenamiento jurídico.</t>
  </si>
  <si>
    <t>12 meses  (incluye garantías)</t>
  </si>
  <si>
    <t>12  meses</t>
  </si>
  <si>
    <t>Edgar Mauricio Casallas, Coordinador Grupo de inmuebles, tel. 5878750 ext. 10219</t>
  </si>
  <si>
    <t>Servicio  centro de contacto</t>
  </si>
  <si>
    <t>Estrategia de comunicaciones voto limpio</t>
  </si>
  <si>
    <t>recursos propios</t>
  </si>
  <si>
    <t>Liliana Garcia   Lizarazo                                                                                                            Secretaria  General                                                                                                                                           Tel 5878750 ext. 10703</t>
  </si>
  <si>
    <t xml:space="preserve">Suministro de ventiladores 3 en 1 para la sede de la Procuraduría Regional Barranquilla </t>
  </si>
  <si>
    <t>Ropa atlética para la olimpiadas</t>
  </si>
  <si>
    <t>septiembre</t>
  </si>
  <si>
    <t>8  meses</t>
  </si>
  <si>
    <t xml:space="preserve">Mantenimientos preventivos y correctivos y adquisición de  UPS y baterias </t>
  </si>
  <si>
    <t>Ejecutar obras de adecuación de sedes a nivel nacional y adquisición de aires acondicionados</t>
  </si>
  <si>
    <t>4,5 meses</t>
  </si>
  <si>
    <t>7,5 meses</t>
  </si>
  <si>
    <t xml:space="preserve">Actualización de los instrumentos de gestión para la función disciplinaria </t>
  </si>
  <si>
    <t>Actualización de la guía disciplinaria</t>
  </si>
  <si>
    <t>Diseño y recomendaciones de arquitectura empresarial - etapa i</t>
  </si>
  <si>
    <t xml:space="preserve">Capacity planning </t>
  </si>
  <si>
    <t>Taller para identificación de preguntas de negocio</t>
  </si>
  <si>
    <t>Gestión de infraestructura de ti</t>
  </si>
  <si>
    <t>Diagnóstico de gobernanza, análisis de brechas, recomendaciones y plan de acción</t>
  </si>
  <si>
    <t>Adquisición de bienes de infraestructura tecnológica</t>
  </si>
  <si>
    <t>Servicios de apoyo logístico a proyectos del programa</t>
  </si>
  <si>
    <t>Metodología para monitoreo incremento patrimonial</t>
  </si>
  <si>
    <t>Monitoreo conflicto de interés</t>
  </si>
  <si>
    <t>Diseño e implementación de encuesta de opinión</t>
  </si>
  <si>
    <t xml:space="preserve">Adquisición de equipos para apoyo a estrategia de comunicación </t>
  </si>
  <si>
    <t>Caracterización de usuarios pgn- servicio al ciudadano</t>
  </si>
  <si>
    <t>Auditoria al programa vigencia 2018</t>
  </si>
  <si>
    <t>Consultor gerencia programa</t>
  </si>
  <si>
    <t>Consultor planeación y monitoreo</t>
  </si>
  <si>
    <t>Consultor adquisiciones bid</t>
  </si>
  <si>
    <t>Consultor financiero programa</t>
  </si>
  <si>
    <t>Consultor  tecnología</t>
  </si>
  <si>
    <t>David Fernando Varela Unidad Ejecutora  PGN-BID, tel. 5878750 ext. 11820</t>
  </si>
  <si>
    <t>INVERSION</t>
  </si>
  <si>
    <t>Licitación Pública</t>
  </si>
  <si>
    <t>Consultoría diagnóstica expediente digital</t>
  </si>
  <si>
    <t>Mantenimiento Perfectivo SIM</t>
  </si>
  <si>
    <t>Linux</t>
  </si>
  <si>
    <t>Actualización infraestructura DNIE</t>
  </si>
  <si>
    <t>Soporte plataforma Microsoft</t>
  </si>
  <si>
    <t>Guillermo Gomez Gomez , Jefe Oficina de Sistemas, Tel 5878720 ext. 10521</t>
  </si>
  <si>
    <t>Guillermo Gomez Gomez , Jefe Oficina de Sistemas, Tel 5878720 ext. 10523</t>
  </si>
  <si>
    <t>Guillermo Gomez Gomez , Jefe Oficina de Sistemas, Tel 5878720 ext. 10524</t>
  </si>
  <si>
    <t>DESCIRPOCIÓN DEL RUBRO</t>
  </si>
  <si>
    <t>SUB RUBRO</t>
  </si>
  <si>
    <t>CARRERA 5 No. 15-80</t>
  </si>
  <si>
    <t>Servicio de transporte y embalaje de muebles y mercancías de la Procuraduría General de la Nación, a sus sedes dentro del territorio nacional.</t>
  </si>
  <si>
    <t>Si</t>
  </si>
  <si>
    <t>Inversión</t>
  </si>
  <si>
    <t>FORTALECIMIENTO PLATAFORMA TECNOLÓGICA DE LA PROCURADURÍA GENERAL DE LA NACIÓN , A NIVEL NACIONAL</t>
  </si>
  <si>
    <t xml:space="preserve">Mantenimiento preventivo y correctivo ascensores </t>
  </si>
  <si>
    <t>Mantenimiento preventivo y correctivo ascensores Torre B</t>
  </si>
  <si>
    <t>Mantenimiento preventivo y correctivo ascensores  Samper Mendoza</t>
  </si>
  <si>
    <t>Señalizacion y demarcacion en seguridad industrial</t>
  </si>
  <si>
    <t>43202100
43233400
43211502</t>
  </si>
  <si>
    <t xml:space="preserve">Diana Velasco,  División Registro y Control tel. 5878750 ext.10752 </t>
  </si>
  <si>
    <t>División Administrativa</t>
  </si>
  <si>
    <t>Diana Velasco , Jefe División de Registro y Control</t>
  </si>
  <si>
    <t>Objetivo General Estratégico</t>
  </si>
  <si>
    <t>Carlos Alberto Franco (Coordinador Grupo Muebles y servicios administrativos) y Jimmy Bohórquez,  Tel 58758750 ext. 10317</t>
  </si>
  <si>
    <t>Willson Martínez.  Procuraduría Delegada para la Defensa del Patrimonio Público, la Transparencia y la Integridad , tel. 5878750 ext. 10219 Ext. 12032</t>
  </si>
  <si>
    <t>Alvaro Andrés Torres, Jefe Oficina Jurídica (E)
 Tel 58758750 ext. 11001</t>
  </si>
  <si>
    <t>FORTALECIMIENTO DE LA PROCURADURÍA GENERAL DE LA NACIÓN PARA EL EJERCICIO DEL CONTROL PÚBLICO NACIONAL</t>
  </si>
  <si>
    <t>IMPLEMENTACIÓN DE LA ESTRATEGIA ANTICORRUPCIÓN DE LA PROCURADURÍA GENERAL DE LA NACIÓN A NIVEL NACIONAL</t>
  </si>
  <si>
    <t>ADECUACIÓN DE SEDES DE LA PROCURADURÍA GENERAL DE LA NACIÓN, A NIVEL NACIONAL</t>
  </si>
  <si>
    <t>MEJORAMIENTO DE LA GESTIÓN INSTITUCIONAL DE LA PROCURADURÍA GENERAL DE LA NACIÓN A NIVEL NACIONAL</t>
  </si>
  <si>
    <t>Agosto</t>
  </si>
  <si>
    <t>Recursos de inversión - Proyecto fortalecimiento institucional</t>
  </si>
  <si>
    <t xml:space="preserve">John Harold Franco, Oficina de Planeación 
Tel. 5878750 ext. 10911
</t>
  </si>
  <si>
    <t>Seleccionar al contratista que realice diplomados para servidores de nivel profesional y asesor de la Procuraduría General de la Nación, para fortalecer sus capacidades en el ejercicio de las funciones misionales y/o de apoyo, que redunde en la generación de valor público.</t>
  </si>
  <si>
    <t>Julio</t>
  </si>
  <si>
    <t>NO</t>
  </si>
  <si>
    <t>80101504
10101505
10101507</t>
  </si>
  <si>
    <t>Actualización y descongestión de expedientes en el sistema de información misional SIM</t>
  </si>
  <si>
    <t xml:space="preserve">Julio </t>
  </si>
  <si>
    <t>4  meses</t>
  </si>
  <si>
    <t>Contratar la adquisición de un sistema de información bibliográfico y la digitalización de obras editadas y coeditadas por la PGN, para la divulgación y preservación de la memoria institucional de la Biblioteca Pública y Patrimonial Florentino González- BPFG” de la Procuraduría General de la Nación</t>
  </si>
  <si>
    <t xml:space="preserve">Contratar la prestación de servicios para la definición, diseño, elaboración y/o actualización de los instrumentos archivísticos en el marco de la política de gestión documental y en apoyo al mejoramiento a la gestión institucional de la Procuraduría General de la Nación. </t>
  </si>
  <si>
    <t>Junio</t>
  </si>
  <si>
    <t>Paula Andrea Duarte García  Jefe Division Documentación Tel.587-8750 ext 13203</t>
  </si>
  <si>
    <t xml:space="preserve">80101504
</t>
  </si>
  <si>
    <t>Contratar la consolidación y gestión de manera oportuna, valida y confiable de los datos registrados en los sistemas  de información misional de la Procuraduría General de la Nación  (PGN).</t>
  </si>
  <si>
    <t>Jose  Lennin Galindo U ,Oficina de Planeación                               Tel.5878750 Ext. 10928</t>
  </si>
  <si>
    <t>80101502
80101504
20101505
80101506</t>
  </si>
  <si>
    <t>Diseño de la evaluación del desempeño de las funciones preventiva,de intervención y disciplinaria de la Procuraduria General de la Nación.</t>
  </si>
  <si>
    <t>Jose Lenin Galindo ,Oficina de planeación                                                 Tel.5878750 ext10928</t>
  </si>
  <si>
    <t>Contratación Directa</t>
  </si>
  <si>
    <t>Ricardo Montaña Prieto, Oficina de Planeación 
Tel. 5878750 ext. 10911</t>
  </si>
  <si>
    <t>81111503
81111504
81111507
81111508
81112002</t>
  </si>
  <si>
    <t>Apoyar a la Oficina de Planeación en el análisis, diseño, desarrollo, implementación y generación de consultas y reportes de la información registrada en las bases de datos del Sistema de Información Misional SIM y de la aplicación Strategos, con el objetivo de crear tableros gerenciales de información para el seguimiento y evaluación a las diferentes dependencias.</t>
  </si>
  <si>
    <t>Ricardo Montaña Prieto, Oficina de Planeación Tel. 5878750 ext. 10911</t>
  </si>
  <si>
    <t>Gustavo Alberto Peña, Oficina de Planeación Tel 5878750, Ext.10902</t>
  </si>
  <si>
    <t>Total general</t>
  </si>
  <si>
    <t>Total</t>
  </si>
  <si>
    <t>Suma de Valor estimado en la vigencia actual</t>
  </si>
  <si>
    <t>APROPIACIÓN CON APLAZAMIENTO</t>
  </si>
  <si>
    <t>PENDIEE PROGRAMAR PA</t>
  </si>
  <si>
    <t>Selección de la persona natural o juridica que realice las actividades logisticas, tecnicas y pedagogicas para la ejecucion de la primera semana de la calidad en la Procuraduría General de la Nación.</t>
  </si>
  <si>
    <t>Diseño de una estrategia de comunicaciones ( lo cual incluye el plan estratégico y el plan táctico de comunicaciones), y la elaboración de las piezas de comunicaciones correspondientes a la estrategia, para informar a la ciudadanía sobre: a) el derecho de acceso a la información pública; b) los deberes de transparencia y acceso a la información pública los sujetos obligados; c) el rol de garante de ese derecho que cumple la PGN; y d) los mecanismos de denuncia, vigilancia y control disciplinario con que cuenta la PGN al alcance de los ciudadanos.</t>
  </si>
  <si>
    <t>La contratación de un programa de capacitación para 400 funcionarios públicos vinculados a entidades públicas obligadas a tener Plan Anticorrupción y de Atención al Ciudadano, así como a entidades destinatarias de la Ley de Transparencia, en materia de cómo cumplir esas obligaciones legales y con vocación de convertirlos en multiplicadores de conocimiento dentro de sus entidades.</t>
  </si>
  <si>
    <t xml:space="preserve">Adicion interventoria  Ibague </t>
  </si>
  <si>
    <t>Actualización e implementación del sistema de Gestión de Calidad de la Procuraduría General de la Nación bajo la norma técnica ISO 9001:2015, sensibilización en la transición de la norma y la documentación asociada al sistema.</t>
  </si>
  <si>
    <t>80101504
80101506</t>
  </si>
  <si>
    <t>Gustavo Alberto Peña 
Oficina de Planeación Tel 5878750, Ext.10902</t>
  </si>
  <si>
    <t>Convenio de cooperación</t>
  </si>
  <si>
    <t xml:space="preserve">Monitoreo de medios - Selección al oferente que realice el seguimiento, selección, registro digital  y envió a la PGN de la noticias difundidas en los medios de comunicación </t>
  </si>
  <si>
    <t>octubre</t>
  </si>
  <si>
    <t>Adición contrato No. 179-112-2017 mantenimiento integral locativo de sedes de la PGN a nivel nacional</t>
  </si>
  <si>
    <t>Adición</t>
  </si>
  <si>
    <t>RADICADO</t>
  </si>
  <si>
    <t>EJECUTADO</t>
  </si>
  <si>
    <t>PENDIENTE POR RADICAR</t>
  </si>
  <si>
    <t xml:space="preserve">APROPIACIÓN </t>
  </si>
  <si>
    <t>COMPROMETIDO</t>
  </si>
  <si>
    <t>PENDIENTE POR PROGRAMAR</t>
  </si>
  <si>
    <t>EN PROCESO</t>
  </si>
  <si>
    <t>POR RADICAR</t>
  </si>
  <si>
    <t>FORTALECIMIENTO DE LA PROCURADURIA GENERAL DE LA NACION PARA EL EJERCICIO DEL CONTROL PUBLICO NACIONAL</t>
  </si>
  <si>
    <t xml:space="preserve">Consultoría Sistema de Gestion de Seguridad de la Informaciòn y de Recuperaciòn de Desastres </t>
  </si>
  <si>
    <t>Persianas</t>
  </si>
  <si>
    <t>Elementos para el despacho</t>
  </si>
  <si>
    <t xml:space="preserve">Ricardo Montaña Prieto, Oficina de Planeación </t>
  </si>
  <si>
    <t>Prestar por sus propios medios, con plena autonomía técnica y administrativa sus servicios profesionales para el apoyo a la Oficina de Planeación de la Procuraduría General de la Nación, en las actividades correspondientes a la gestión de información y del servicio de soporte funcional, de los sistemas de Información SIM y Strategos, con el objetivo de contribuir a brindar un servicio al cliente interno de forma ágil, oportuna y de calidad.</t>
  </si>
  <si>
    <t>Prestar por sus propios medios, con plena autonomía técnica y administrativa sus servicios profesionales para el apoyo a la Oficina de Planeación de la Procuraduría General de la Nación, en las actividades correspondientes a la administración, orientación y fortalecimiento del  Sistema Integrado de Gestión (SIG), y la ejecución del Plan de Integración de los diferentes sistemas de Gestión de la Entidad, de acuerdo con las disposiciones normativas.</t>
  </si>
  <si>
    <t>Prestar por sus propios medios, con plena autonomía técnica y administrativa sus servicios profesionales para el apoyo a la Oficina de Planeación de la Procuraduría General de la Nación, en las actividades correspondientes a la aplicación de las herramientas de diagnóstico en el marco del desarrollo del convenio de acompañamiento del Departamento Nacional de Planeación DNP, en el Programa Nacional de Servicio al Ciudadano.</t>
  </si>
  <si>
    <t>Prestar por sus propios medios, con plena autonomía administrativa sus servicios profesionales para el apoyo a la Oficina de Planeación de la Procuraduría General de la Nación, en las actividades correspondientes a la gestión, validación y depuración de información de las bases de datos, de los sistemas de Información SIM y Strategos, con el objetivo de contribuir a optimizar la calidad de la información almacenada y a presentar en los diferentes reportes y tableros gerenciales a publicar en la plataforma BI de la PGN.</t>
  </si>
  <si>
    <t>Prestar por sus propios medios, con plena autonomía técnica y administrativa sus servicios profesionales para el apoyo a la Oficina de Planeación de la Procuraduría General de la Nación, en las actividades correspondientes al análisis y presentación de la información, evaluación trimestral y estadísticas de las funciones preventiva, disciplinaria y de intervención de los diferentes sistemas de información</t>
  </si>
  <si>
    <t>Recursos de inversión proyecto: fortalecimiento gestión institucional PGN.</t>
  </si>
  <si>
    <t>Concurso de Meritos</t>
  </si>
  <si>
    <t>Estudio sobre los efectos de la corrupción en Colombia, el impacto económico, los sectores y regiones más afectadas por este fenómeno y la definición y estandarización de los criterios de medición que contribuyan a fortalecer la cuarta dimensión del Modelo Integrado de Planeacion y Gestion.</t>
  </si>
  <si>
    <t>Licenciamiento de los productos Oracle de la PGN denominado software Update License &amp; Support</t>
  </si>
  <si>
    <t>Software recursos Humanos- Hominis y correspondencia – Alfa, que hacen parte del sistema administrativo y financiero - SIAF</t>
  </si>
  <si>
    <t>Garantía de los servicios conexos al licenciamiento de soporte técnico y mantenimiento del software, alero express, soportando niveles de atención i, ii y iii.</t>
  </si>
  <si>
    <t xml:space="preserve">80101500
82101800
82101900
80121700
86131500
</t>
  </si>
  <si>
    <t xml:space="preserve">8010160
8610171
86111504
</t>
  </si>
  <si>
    <t>Licenciamiento de backup complementario y  Ampliación Almacenamiento</t>
  </si>
  <si>
    <t>5meses</t>
  </si>
  <si>
    <t>Marzo</t>
  </si>
  <si>
    <t>Programa Procurando TV O Mensajes Institucionales De Televisión / transmision audiovisual</t>
  </si>
  <si>
    <t>compraventa de rollos de etiquetas adhesivas y cintas de transferencia térmica SIGDEA</t>
  </si>
  <si>
    <t>Suministro de baterías recargablEs Tipo AA y AAA con su respectiva fuente de carga</t>
  </si>
  <si>
    <t>convenio interadministrativo</t>
  </si>
  <si>
    <t>3,5  meses</t>
  </si>
  <si>
    <t>Perfeccionamiento del sistema del índice de transparencia activa - ITA para caracterización de sujetos obligados no tradicionales</t>
  </si>
  <si>
    <t>Diagnóstico del indicé integra y ajuste del modelo para focalizar la actuación preventiva frente a la ley de transparencia</t>
  </si>
  <si>
    <t xml:space="preserve">
Diseño de portafolio de servicios de la PGN
</t>
  </si>
  <si>
    <t xml:space="preserve">Equipo audiovisual de comunicación para el despacho del Viceprocurador </t>
  </si>
  <si>
    <t>7  meses</t>
  </si>
  <si>
    <t xml:space="preserve">Servicio de conectividad </t>
  </si>
  <si>
    <t>OCTAVIO  RAFAEL GARCIA, Asesor División Administrativa, Tel 5878750, Ext.10318</t>
  </si>
  <si>
    <t>Gelman Rodriguez               
Asesor viceprocurador                                                                  Ext : 12518</t>
  </si>
  <si>
    <t>Diseñar tres módulos de capacitación virtual para la gestión y registro de actuaciones de las funciones misionales disciplinaria, preventiva e intervención en el Sistema de Información Misional SIM</t>
  </si>
  <si>
    <t>Consultoría</t>
  </si>
  <si>
    <t>Apoyar a la Oficina de Planeación, en las actividades correspondientes a la gestión y respuesta a solitudes de información realizada por usuarios internos y externos con respecto de la información de las bases de datos del Sistema de Información Misional SIM</t>
  </si>
  <si>
    <t>Apoyar a la Oficina de Planeación, en las actividades correspondientes para realizar el análisis estadístico y geográfico diferencial de la gestión misional de las procuradurías provinciales  y propuesta de redistribución de jurisdicciones de las procuradurías provinciales con enfoque territorial y de descentralización.</t>
  </si>
  <si>
    <t>Prestar sus servicios profesionales especializados apoyando el proceso de consolidación del Sistema de Gestión de Calidad a través del análisis y revisión de los procesos que lo conforman, la socialización y sensibilización de los mismos y el seguimiento a la actualización del sistema en la norma ISO 9001:2015, verificando que la misma se realice bajo los parámetros establecidos por la Oficina de Planeación de la Procuraduría General de la Nación.</t>
  </si>
  <si>
    <t>El arrendador  entrega a título de arrendamiento y el arrendatario recibe al expresado título el inmueble situado en la cCalle 16 No. 43 D 23 B. Buque municipio de Villavciencio-Meta</t>
  </si>
  <si>
    <t xml:space="preserve">Selección abreviada subasta inversa 
</t>
  </si>
  <si>
    <t>Licitación pública</t>
  </si>
  <si>
    <t>Miníma Cuantía</t>
  </si>
  <si>
    <t xml:space="preserve">
General ® Gustavo Adolfo Ricaurte Tapia Tel 5878750, Ext 10217</t>
  </si>
  <si>
    <t>Suministro De Combustible Para Los Vehículos De La Entidad Ubicados En zonas fronterizas</t>
  </si>
  <si>
    <t>Octubre</t>
  </si>
  <si>
    <t>Productos De Aseo Y Limpieza - Productos De Cafetería Y Restaurante - Utensilios De Cafetería - Servicio De Fumigación - Servicio De Aseo - Región 4</t>
  </si>
  <si>
    <t>Mayo</t>
  </si>
  <si>
    <t>Productos De Aseo Y Limpieza - Productos De Cafetería Y Restaurante - Utensilios De Cafetería - Servicio De Fumigación - Servicio De Aseo - Región 7</t>
  </si>
  <si>
    <t>Productos De Aseo Y Limpieza Región 1 a 11</t>
  </si>
  <si>
    <t>Productos De Cafetería Y Restaurante Región 1 a 11</t>
  </si>
  <si>
    <t>Utensilios De Cafetería Región 1 a 11</t>
  </si>
  <si>
    <t>Servicio De Fumigación  Región 1 a 11</t>
  </si>
  <si>
    <t>Servicio De Aseo Región 1 a 11</t>
  </si>
  <si>
    <t>26 meses</t>
  </si>
  <si>
    <t>Contratación para acompañamiento a la transformación digital de la PGN por entrega de productos</t>
  </si>
  <si>
    <t>Contratación experto internacional, Jorge Sapoznikow, para asesoría en Mapa Inversiones, Conflictos de Interés, Incremento Patrimonial Injustificado y Gobernanza. Por entrega de productos.</t>
  </si>
  <si>
    <t>Contratación consultor (es)  para apoyar procesos de sensibilización y gestión del cambio derivados del Programa</t>
  </si>
  <si>
    <t xml:space="preserve">Optimización de la gestión de conciliación mediante mecanismos no presenciales </t>
  </si>
  <si>
    <t>Propuesta de nuevas formas alternativas de conciliación aplicado a contratación.</t>
  </si>
  <si>
    <t>Diseño de sistema de intervención inteligente para focalizar en actuaciones que generen mayor valor público</t>
  </si>
  <si>
    <t>Análisis del alcance de los fallos proferidos por la Comisión Interamericana de Derechos Humanos, la Honorable Corte Constitucional y del Consejo de Estado, en relación con las facultades disciplinarias de la PGN frente a los servidores públicos de elección popular</t>
  </si>
  <si>
    <t>David Fernando Varela Unidad Ejecutora  PGN-BID, tel. 5878750 ext. 11821</t>
  </si>
  <si>
    <t>David Fernando Varela Unidad Ejecutora  PGN-BID, tel. 5878750 ext. 11822</t>
  </si>
  <si>
    <t>David Fernando Varela Unidad Ejecutora  PGN-BID, tel. 5878750 ext. 11823</t>
  </si>
  <si>
    <t>David Fernando Varela Unidad Ejecutora  PGN-BID, tel. 5878750 ext. 11824</t>
  </si>
  <si>
    <t>David Fernando Varela Unidad Ejecutora  PGN-BID, tel. 5878750 ext. 11825</t>
  </si>
  <si>
    <t>David Fernando Varela Unidad Ejecutora  PGN-BID, tel. 5878750 ext. 11826</t>
  </si>
  <si>
    <t>David Fernando Varela Unidad Ejecutora  PGN-BID, tel. 5878750 ext. 11827</t>
  </si>
  <si>
    <r>
      <t>Convenio Policía, transporte del Señor Procurador</t>
    </r>
    <r>
      <rPr>
        <i/>
        <sz val="10"/>
        <rFont val="Calibri"/>
        <family val="2"/>
      </rPr>
      <t xml:space="preserve"> Servicio de Transporte pasajeros aérea</t>
    </r>
  </si>
  <si>
    <t xml:space="preserve">Grupo Salud Ocupacional Tel 5878750 </t>
  </si>
  <si>
    <t>Crédito Externo BID</t>
  </si>
  <si>
    <t>Selección basada en calidad y costo</t>
  </si>
  <si>
    <t>Selección por calificación de consultores</t>
  </si>
  <si>
    <t>Comparación de precios</t>
  </si>
  <si>
    <t>Selección de consultores individuales por comparación de 3 hojas de vida</t>
  </si>
  <si>
    <t>81111504 
81111505
81111506 
81111507 
81111508</t>
  </si>
  <si>
    <t>80111616 
81111505 
81111506</t>
  </si>
  <si>
    <t>26121616
3912405
39121701
9131714
39131713</t>
  </si>
  <si>
    <t>52151701
52151707
52161505
52152101
52152004</t>
  </si>
  <si>
    <t>76111501 
72102103</t>
  </si>
  <si>
    <t>76111501 
72102104</t>
  </si>
  <si>
    <t>45121500 
45121600</t>
  </si>
  <si>
    <t>90111501 
90111502  
90111504 
90121502 
78111808 
90141502</t>
  </si>
  <si>
    <t>92121504 
92121701</t>
  </si>
  <si>
    <t>46171622
46171619</t>
  </si>
  <si>
    <t>80161800 
82121700</t>
  </si>
  <si>
    <t>81112204
81112210</t>
  </si>
  <si>
    <t>81112101
83111602
83112304</t>
  </si>
  <si>
    <t>15101505 
15101506</t>
  </si>
  <si>
    <t>15101505
15101506</t>
  </si>
  <si>
    <t>81111811
81111812
81112204</t>
  </si>
  <si>
    <t>55121606
14111537
55121608
44103124</t>
  </si>
  <si>
    <t>432332
811118</t>
  </si>
  <si>
    <t>30111600 
30181800 
30181600
30181500</t>
  </si>
  <si>
    <t>72101511 
72151207</t>
  </si>
  <si>
    <t>72101517 
72151514 
73152108</t>
  </si>
  <si>
    <t>80101604
80101504
80101505</t>
  </si>
  <si>
    <t>82101801 
82101802
80111504
80111508</t>
  </si>
  <si>
    <t>93101607
80101517 
80111713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</si>
</sst>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5" formatCode="_(* #,##0_);_(* \(#,##0\);_(* &quot;-&quot;_);_(@_)"/>
    <numFmt numFmtId="176" formatCode="_(&quot;$&quot;\ * #,##0.00_);_(&quot;$&quot;\ * \(#,##0.00\);_(&quot;$&quot;\ * &quot;-&quot;??_);_(@_)"/>
    <numFmt numFmtId="177" formatCode="_(* #,##0.00_);_(* \(#,##0.00\);_(* &quot;-&quot;??_);_(@_)"/>
    <numFmt numFmtId="178" formatCode="_(&quot;$&quot;\ * #,##0_);_(&quot;$&quot;\ * \(#,##0\);_(&quot;$&quot;\ * &quot;-&quot;??_);_(@_)"/>
    <numFmt numFmtId="179" formatCode="_([$$-240A]\ * #,##0.00_);_([$$-240A]\ * \(#,##0.00\);_([$$-240A]\ * &quot;-&quot;??_);_(@_)"/>
    <numFmt numFmtId="182" formatCode="_ * #,##0.00_)\ &quot;$&quot;_ ;_ * \(#,##0.00\)\ &quot;$&quot;_ ;_ * &quot;-&quot;??_)\ &quot;$&quot;_ ;_ @_ "/>
    <numFmt numFmtId="190" formatCode="&quot;$&quot;#,##0;[Red]&quot;$&quot;#,##0"/>
    <numFmt numFmtId="193" formatCode="[$-240A]d&quot; de &quot;mmmm&quot; de &quot;yyyy;@"/>
  </numFmts>
  <fonts count="14" x14ac:knownFonts="1">
    <font>
      <sz val="11"/>
      <color theme="1"/>
      <name val="Calibri"/>
      <family val="2"/>
      <scheme val="minor"/>
    </font>
    <font>
      <b/>
      <sz val="10"/>
      <name val="Arial"/>
      <family val="2"/>
    </font>
    <font>
      <sz val="10"/>
      <name val="Arial"/>
      <family val="2"/>
    </font>
    <font>
      <i/>
      <sz val="10"/>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0"/>
      <name val="Calibri"/>
      <family val="2"/>
      <scheme val="minor"/>
    </font>
    <font>
      <b/>
      <sz val="10"/>
      <color theme="0"/>
      <name val="Calibri"/>
      <family val="2"/>
      <scheme val="minor"/>
    </font>
    <font>
      <b/>
      <sz val="10"/>
      <name val="Calibri"/>
      <family val="2"/>
      <scheme val="minor"/>
    </font>
    <font>
      <u/>
      <sz val="10"/>
      <name val="Calibri"/>
      <family val="2"/>
      <scheme val="minor"/>
    </font>
    <font>
      <sz val="10"/>
      <color rgb="FF000000"/>
      <name val="Calibri"/>
      <family val="2"/>
      <scheme val="minor"/>
    </font>
    <font>
      <sz val="10"/>
      <color theme="1"/>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double">
        <color indexed="48"/>
      </left>
      <right style="double">
        <color indexed="48"/>
      </right>
      <top style="double">
        <color indexed="48"/>
      </top>
      <bottom style="double">
        <color indexed="4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bottom/>
      <diagonal/>
    </border>
  </borders>
  <cellStyleXfs count="10">
    <xf numFmtId="0" fontId="0" fillId="0" borderId="0"/>
    <xf numFmtId="3" fontId="1" fillId="0" borderId="1">
      <alignment horizontal="justify" vertical="top"/>
    </xf>
    <xf numFmtId="0" fontId="5" fillId="2" borderId="0" applyNumberFormat="0" applyBorder="0" applyAlignment="0" applyProtection="0"/>
    <xf numFmtId="0" fontId="6" fillId="0" borderId="0" applyNumberFormat="0" applyFill="0" applyBorder="0" applyAlignment="0" applyProtection="0"/>
    <xf numFmtId="177"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82" fontId="2" fillId="0" borderId="0" applyFont="0" applyFill="0" applyBorder="0" applyAlignment="0" applyProtection="0"/>
    <xf numFmtId="0" fontId="2" fillId="0" borderId="0"/>
    <xf numFmtId="9" fontId="4" fillId="0" borderId="0" applyFont="0" applyFill="0" applyBorder="0" applyAlignment="0" applyProtection="0"/>
  </cellStyleXfs>
  <cellXfs count="104">
    <xf numFmtId="0" fontId="0" fillId="0" borderId="0" xfId="0"/>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9" fillId="2" borderId="3" xfId="2" applyFont="1" applyBorder="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vertical="center" wrapText="1"/>
    </xf>
    <xf numFmtId="0" fontId="8" fillId="0" borderId="4" xfId="0" applyFont="1" applyBorder="1" applyAlignment="1">
      <alignment horizontal="lef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6" xfId="0" quotePrefix="1" applyFont="1" applyBorder="1" applyAlignment="1">
      <alignment vertical="center" wrapText="1"/>
    </xf>
    <xf numFmtId="0" fontId="11" fillId="0" borderId="6" xfId="3" quotePrefix="1" applyFont="1" applyBorder="1" applyAlignment="1">
      <alignment vertical="center" wrapText="1"/>
    </xf>
    <xf numFmtId="0" fontId="8" fillId="0" borderId="0" xfId="0" applyFont="1" applyFill="1" applyAlignment="1">
      <alignment vertical="center" wrapText="1"/>
    </xf>
    <xf numFmtId="178" fontId="8" fillId="0" borderId="6" xfId="0" applyNumberFormat="1" applyFont="1" applyBorder="1" applyAlignment="1">
      <alignment vertical="center" wrapText="1"/>
    </xf>
    <xf numFmtId="0" fontId="8" fillId="0" borderId="7" xfId="0" applyFont="1"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vertical="center" wrapText="1"/>
    </xf>
    <xf numFmtId="0" fontId="8" fillId="3" borderId="0" xfId="0" applyFont="1" applyFill="1" applyAlignment="1">
      <alignment vertical="center" wrapText="1"/>
    </xf>
    <xf numFmtId="175" fontId="9" fillId="2" borderId="3" xfId="5" applyNumberFormat="1" applyFont="1" applyFill="1" applyBorder="1" applyAlignment="1">
      <alignment horizontal="center" vertical="center" wrapText="1"/>
    </xf>
    <xf numFmtId="0" fontId="0" fillId="0" borderId="23" xfId="0" applyBorder="1"/>
    <xf numFmtId="0" fontId="0" fillId="0" borderId="23" xfId="0" pivotButton="1" applyBorder="1"/>
    <xf numFmtId="0" fontId="0" fillId="0" borderId="24" xfId="0" applyBorder="1"/>
    <xf numFmtId="0" fontId="0" fillId="0" borderId="25" xfId="0" applyBorder="1"/>
    <xf numFmtId="0" fontId="0" fillId="0" borderId="26" xfId="0" applyBorder="1"/>
    <xf numFmtId="0" fontId="0" fillId="0" borderId="27" xfId="0" pivotButton="1" applyBorder="1"/>
    <xf numFmtId="0" fontId="0" fillId="0" borderId="27" xfId="0" applyBorder="1"/>
    <xf numFmtId="175" fontId="0" fillId="0" borderId="26" xfId="0" applyNumberFormat="1" applyBorder="1"/>
    <xf numFmtId="175" fontId="0" fillId="0" borderId="28" xfId="0" applyNumberFormat="1" applyBorder="1"/>
    <xf numFmtId="175" fontId="0" fillId="0" borderId="27" xfId="0" applyNumberFormat="1" applyBorder="1"/>
    <xf numFmtId="0" fontId="0" fillId="0" borderId="0" xfId="0" applyAlignment="1">
      <alignment vertical="center" wrapText="1"/>
    </xf>
    <xf numFmtId="175" fontId="4" fillId="0" borderId="0" xfId="5" applyFont="1"/>
    <xf numFmtId="175" fontId="0" fillId="0" borderId="0" xfId="0" applyNumberFormat="1"/>
    <xf numFmtId="0" fontId="7" fillId="4" borderId="0" xfId="0" applyFont="1" applyFill="1" applyAlignment="1">
      <alignment horizontal="center" vertical="center" wrapText="1"/>
    </xf>
    <xf numFmtId="175" fontId="4" fillId="0" borderId="0" xfId="5" applyFont="1"/>
    <xf numFmtId="9" fontId="4" fillId="0" borderId="0" xfId="9" applyFont="1"/>
    <xf numFmtId="0" fontId="0" fillId="3" borderId="0" xfId="0" applyFill="1"/>
    <xf numFmtId="0" fontId="7" fillId="4" borderId="0" xfId="0" pivotButton="1" applyFont="1" applyFill="1" applyAlignment="1">
      <alignment horizontal="center" vertical="center" wrapText="1"/>
    </xf>
    <xf numFmtId="0" fontId="8" fillId="3" borderId="0" xfId="0" applyFont="1" applyFill="1" applyAlignment="1">
      <alignment horizontal="left" vertical="center" wrapText="1"/>
    </xf>
    <xf numFmtId="0" fontId="8" fillId="3" borderId="3" xfId="0" applyFont="1" applyFill="1" applyBorder="1" applyAlignment="1">
      <alignment horizontal="left" vertical="center" wrapText="1"/>
    </xf>
    <xf numFmtId="175" fontId="8" fillId="0" borderId="0" xfId="5" applyNumberFormat="1" applyFont="1" applyAlignment="1">
      <alignment horizontal="center" vertical="center" wrapText="1"/>
    </xf>
    <xf numFmtId="175" fontId="8" fillId="0" borderId="0" xfId="5" applyNumberFormat="1" applyFont="1" applyFill="1" applyAlignment="1">
      <alignment horizontal="center" vertical="center" wrapText="1"/>
    </xf>
    <xf numFmtId="175" fontId="8" fillId="3" borderId="0" xfId="5" applyNumberFormat="1" applyFont="1" applyFill="1" applyAlignment="1">
      <alignment horizontal="center" vertical="center" wrapText="1"/>
    </xf>
    <xf numFmtId="193" fontId="8" fillId="0" borderId="8" xfId="0" applyNumberFormat="1" applyFont="1" applyBorder="1" applyAlignment="1">
      <alignment vertical="center" wrapText="1"/>
    </xf>
    <xf numFmtId="0" fontId="8" fillId="3" borderId="2" xfId="0" applyFont="1" applyFill="1" applyBorder="1" applyAlignment="1">
      <alignment horizontal="left" vertical="center" wrapText="1"/>
    </xf>
    <xf numFmtId="0" fontId="8" fillId="3" borderId="6" xfId="0" applyFont="1" applyFill="1" applyBorder="1" applyAlignment="1">
      <alignment vertical="center" wrapText="1"/>
    </xf>
    <xf numFmtId="0" fontId="8" fillId="0" borderId="6" xfId="0" applyFont="1" applyBorder="1" applyAlignment="1">
      <alignment horizontal="justify"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176" fontId="8" fillId="0" borderId="3" xfId="6" applyFont="1" applyFill="1" applyBorder="1" applyAlignment="1">
      <alignment horizontal="center" vertical="center" wrapText="1"/>
    </xf>
    <xf numFmtId="15" fontId="8" fillId="0" borderId="3" xfId="0" applyNumberFormat="1" applyFont="1" applyFill="1" applyBorder="1" applyAlignment="1">
      <alignment horizontal="left" vertical="center" wrapText="1"/>
    </xf>
    <xf numFmtId="16" fontId="8" fillId="0" borderId="3" xfId="0" applyNumberFormat="1" applyFont="1" applyFill="1" applyBorder="1" applyAlignment="1">
      <alignment horizontal="left" vertical="center" wrapText="1"/>
    </xf>
    <xf numFmtId="1" fontId="8" fillId="0" borderId="3"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17" fontId="8" fillId="0" borderId="3" xfId="0" applyNumberFormat="1" applyFont="1" applyFill="1" applyBorder="1" applyAlignment="1">
      <alignment horizontal="left" vertical="center" wrapText="1"/>
    </xf>
    <xf numFmtId="176" fontId="8" fillId="0" borderId="3" xfId="6" applyFont="1" applyFill="1" applyBorder="1" applyAlignment="1" applyProtection="1">
      <alignment horizontal="left" vertical="top" wrapText="1"/>
    </xf>
    <xf numFmtId="0" fontId="8" fillId="0" borderId="9" xfId="0" applyFont="1" applyFill="1" applyBorder="1" applyAlignment="1">
      <alignment vertical="center" wrapText="1"/>
    </xf>
    <xf numFmtId="17" fontId="8" fillId="0" borderId="9"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vertical="center" wrapText="1"/>
    </xf>
    <xf numFmtId="176" fontId="8" fillId="0" borderId="10" xfId="6" applyFont="1" applyFill="1" applyBorder="1" applyAlignment="1">
      <alignment horizontal="center" vertical="center" wrapText="1"/>
    </xf>
    <xf numFmtId="0" fontId="8" fillId="0" borderId="9" xfId="0" applyFont="1" applyFill="1" applyBorder="1" applyAlignment="1">
      <alignment vertical="top" wrapText="1"/>
    </xf>
    <xf numFmtId="176" fontId="8" fillId="0" borderId="9" xfId="6" applyFont="1" applyFill="1" applyBorder="1" applyAlignment="1">
      <alignment horizontal="center" vertical="center" wrapText="1"/>
    </xf>
    <xf numFmtId="0" fontId="8" fillId="0" borderId="3" xfId="0" applyFont="1" applyFill="1" applyBorder="1" applyAlignment="1">
      <alignment vertical="top" wrapText="1"/>
    </xf>
    <xf numFmtId="0" fontId="8" fillId="0" borderId="3" xfId="0" applyFont="1" applyFill="1" applyBorder="1" applyAlignment="1">
      <alignment horizontal="center" vertical="center" wrapText="1"/>
    </xf>
    <xf numFmtId="190" fontId="8" fillId="0" borderId="3" xfId="0" applyNumberFormat="1" applyFont="1" applyFill="1" applyBorder="1" applyAlignment="1">
      <alignment horizontal="left" vertical="top" wrapText="1"/>
    </xf>
    <xf numFmtId="190" fontId="8" fillId="0" borderId="3" xfId="0" applyNumberFormat="1" applyFont="1" applyFill="1" applyBorder="1" applyAlignment="1">
      <alignment horizontal="right" vertical="top" wrapText="1"/>
    </xf>
    <xf numFmtId="0" fontId="12" fillId="0" borderId="3" xfId="0" applyFont="1" applyFill="1" applyBorder="1" applyAlignment="1">
      <alignment vertical="center" wrapText="1"/>
    </xf>
    <xf numFmtId="175" fontId="8" fillId="0" borderId="3" xfId="5"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0" fontId="8" fillId="0" borderId="3" xfId="0" applyFont="1" applyFill="1" applyBorder="1" applyAlignment="1">
      <alignment horizontal="left" vertical="top" wrapText="1"/>
    </xf>
    <xf numFmtId="0" fontId="12" fillId="0" borderId="3" xfId="0" applyFont="1" applyFill="1" applyBorder="1" applyAlignment="1">
      <alignment vertical="top" wrapText="1"/>
    </xf>
    <xf numFmtId="0" fontId="8" fillId="0" borderId="11" xfId="0" applyFont="1" applyFill="1" applyBorder="1" applyAlignment="1">
      <alignment horizontal="left" vertical="center"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center" wrapText="1"/>
    </xf>
    <xf numFmtId="179" fontId="8" fillId="3" borderId="6" xfId="4" applyNumberFormat="1" applyFont="1" applyFill="1" applyBorder="1" applyAlignment="1">
      <alignment horizontal="right" vertical="center" wrapText="1"/>
    </xf>
    <xf numFmtId="0" fontId="13" fillId="3" borderId="3" xfId="0" applyFont="1" applyFill="1" applyBorder="1" applyAlignment="1">
      <alignment horizontal="left"/>
    </xf>
    <xf numFmtId="190" fontId="8" fillId="0" borderId="3" xfId="0" applyNumberFormat="1" applyFont="1" applyFill="1" applyBorder="1" applyAlignment="1">
      <alignment horizontal="right" vertical="center" wrapText="1"/>
    </xf>
    <xf numFmtId="176" fontId="8" fillId="0" borderId="10" xfId="6" applyFont="1" applyFill="1" applyBorder="1" applyAlignment="1" applyProtection="1">
      <alignment horizontal="center" vertical="center" wrapText="1"/>
      <protection locked="0"/>
    </xf>
    <xf numFmtId="0" fontId="8" fillId="4" borderId="22" xfId="0" applyFont="1" applyFill="1" applyBorder="1" applyAlignment="1">
      <alignment horizontal="left" vertical="center" wrapText="1"/>
    </xf>
    <xf numFmtId="0" fontId="8" fillId="4" borderId="22" xfId="0" applyFont="1" applyFill="1" applyBorder="1" applyAlignment="1">
      <alignment vertical="center" wrapText="1"/>
    </xf>
    <xf numFmtId="176" fontId="8" fillId="4" borderId="22" xfId="6"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0" xfId="0" applyFont="1" applyFill="1" applyBorder="1" applyAlignment="1">
      <alignment horizontal="left" vertical="center" wrapText="1"/>
    </xf>
    <xf numFmtId="176" fontId="8" fillId="0" borderId="9" xfId="6" applyFont="1" applyFill="1" applyBorder="1" applyAlignment="1">
      <alignment horizontal="center" vertical="center" wrapText="1"/>
    </xf>
    <xf numFmtId="176" fontId="13" fillId="0" borderId="13" xfId="6" applyFont="1" applyFill="1" applyBorder="1" applyAlignment="1">
      <alignment horizontal="center" vertical="center" wrapText="1"/>
    </xf>
    <xf numFmtId="176" fontId="13" fillId="0" borderId="10" xfId="6" applyFont="1" applyFill="1" applyBorder="1" applyAlignment="1">
      <alignment horizontal="center" vertical="center" wrapText="1"/>
    </xf>
    <xf numFmtId="0" fontId="10" fillId="4" borderId="11" xfId="0" applyFont="1" applyFill="1" applyBorder="1" applyAlignment="1">
      <alignment horizontal="left" vertical="center" wrapText="1"/>
    </xf>
    <xf numFmtId="0" fontId="10" fillId="4" borderId="22" xfId="0" applyFont="1" applyFill="1" applyBorder="1" applyAlignment="1">
      <alignment vertical="center" wrapText="1"/>
    </xf>
    <xf numFmtId="176" fontId="8" fillId="0" borderId="10" xfId="6" applyFont="1" applyFill="1" applyBorder="1" applyAlignment="1">
      <alignment horizontal="center"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175" fontId="8" fillId="0" borderId="15" xfId="5" applyNumberFormat="1" applyFont="1" applyFill="1" applyBorder="1" applyAlignment="1">
      <alignment horizontal="left" vertical="center" wrapText="1"/>
    </xf>
    <xf numFmtId="175" fontId="8" fillId="0" borderId="16" xfId="5"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175" fontId="8" fillId="0" borderId="0" xfId="5" applyNumberFormat="1" applyFont="1" applyFill="1" applyBorder="1" applyAlignment="1">
      <alignment horizontal="left" vertical="center" wrapText="1"/>
    </xf>
    <xf numFmtId="175" fontId="8" fillId="0" borderId="18" xfId="5" applyNumberFormat="1"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175" fontId="8" fillId="0" borderId="20" xfId="5" applyNumberFormat="1" applyFont="1" applyFill="1" applyBorder="1" applyAlignment="1">
      <alignment horizontal="left" vertical="center" wrapText="1"/>
    </xf>
    <xf numFmtId="175" fontId="8" fillId="0" borderId="21" xfId="5" applyNumberFormat="1" applyFont="1" applyFill="1" applyBorder="1" applyAlignment="1">
      <alignment horizontal="left" vertical="center" wrapText="1"/>
    </xf>
  </cellXfs>
  <cellStyles count="10">
    <cellStyle name="Doble raya" xfId="1"/>
    <cellStyle name="Énfasis1" xfId="2" builtinId="29"/>
    <cellStyle name="Hipervínculo" xfId="3" builtinId="8"/>
    <cellStyle name="Millares" xfId="4" builtinId="3"/>
    <cellStyle name="Millares [0]" xfId="5" builtinId="6"/>
    <cellStyle name="Moneda" xfId="6" builtinId="4"/>
    <cellStyle name="Moneda 8" xfId="7"/>
    <cellStyle name="Normal" xfId="0" builtinId="0"/>
    <cellStyle name="Normal 2" xfId="8"/>
    <cellStyle name="Porcentaje" xfId="9" builtinId="5"/>
  </cellStyles>
  <dxfs count="4">
    <dxf>
      <font>
        <b/>
      </font>
      <alignment horizontal="center" readingOrder="0"/>
    </dxf>
    <dxf>
      <fill>
        <patternFill patternType="solid">
          <bgColor theme="0" tint="-0.249977111117893"/>
        </patternFill>
      </fill>
    </dxf>
    <dxf>
      <alignment vertical="center" wrapText="1" readingOrder="0"/>
    </dxf>
    <dxf>
      <numFmt numFmtId="175"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[1]graficas!$C$15:$E$15</c:f>
              <c:strCache>
                <c:ptCount val="3"/>
                <c:pt idx="0">
                  <c:v>RADICADO</c:v>
                </c:pt>
                <c:pt idx="1">
                  <c:v>COMPROMETIDO</c:v>
                </c:pt>
                <c:pt idx="2">
                  <c:v>PENDIENTE POR PROGRAMAR</c:v>
                </c:pt>
              </c:strCache>
            </c:strRef>
          </c:cat>
          <c:val>
            <c:numRef>
              <c:f>[1]graficas!$C$17:$E$17</c:f>
              <c:numCache>
                <c:formatCode>General</c:formatCode>
                <c:ptCount val="3"/>
                <c:pt idx="0">
                  <c:v>0.7514549828448096</c:v>
                </c:pt>
                <c:pt idx="1">
                  <c:v>0.18756596848762067</c:v>
                </c:pt>
                <c:pt idx="2">
                  <c:v>6.0979048667569764E-2</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wMode val="edge"/>
          <c:hMode val="edge"/>
          <c:x val="8.5956739684269035E-2"/>
          <c:y val="0.87850211431904346"/>
          <c:w val="0.90149699840979003"/>
          <c:h val="0.95489355497229511"/>
        </c:manualLayout>
      </c:layout>
      <c:overlay val="0"/>
      <c:spPr>
        <a:noFill/>
        <a:ln w="25400">
          <a:noFill/>
        </a:ln>
      </c:spPr>
      <c:txPr>
        <a:bodyPr/>
        <a:lstStyle/>
        <a:p>
          <a:pPr>
            <a:defRPr sz="57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dLbl>
              <c:idx val="0"/>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[1]graficas!$C$37:$D$37</c:f>
              <c:strCache>
                <c:ptCount val="2"/>
                <c:pt idx="0">
                  <c:v>EN PROCESO</c:v>
                </c:pt>
                <c:pt idx="1">
                  <c:v>COMPROMETIDO</c:v>
                </c:pt>
              </c:strCache>
            </c:strRef>
          </c:cat>
          <c:val>
            <c:numRef>
              <c:f>[1]graficas!$C$39:$D$39</c:f>
              <c:numCache>
                <c:formatCode>General</c:formatCode>
                <c:ptCount val="2"/>
                <c:pt idx="0">
                  <c:v>0.52274485593667541</c:v>
                </c:pt>
                <c:pt idx="1">
                  <c:v>0.47725514406332453</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wMode val="edge"/>
          <c:hMode val="edge"/>
          <c:x val="0.27254571166025632"/>
          <c:y val="0.86461286089238854"/>
          <c:w val="0.71071515431640231"/>
          <c:h val="0.94100430154564019"/>
        </c:manualLayout>
      </c:layout>
      <c:overlay val="0"/>
      <c:spPr>
        <a:noFill/>
        <a:ln w="25400">
          <a:noFill/>
        </a:ln>
      </c:spPr>
      <c:txPr>
        <a:bodyPr/>
        <a:lstStyle/>
        <a:p>
          <a:pPr>
            <a:defRPr sz="57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dLbl>
              <c:idx val="0"/>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[1]graficas!$C$59:$D$59</c:f>
              <c:strCache>
                <c:ptCount val="2"/>
                <c:pt idx="0">
                  <c:v>PENDIENTE POR RADICAR</c:v>
                </c:pt>
                <c:pt idx="1">
                  <c:v>PENDIENTE POR PROGRAMAR</c:v>
                </c:pt>
              </c:strCache>
            </c:strRef>
          </c:cat>
          <c:val>
            <c:numRef>
              <c:f>[1]graficas!$C$61:$D$61</c:f>
              <c:numCache>
                <c:formatCode>General</c:formatCode>
                <c:ptCount val="2"/>
                <c:pt idx="0">
                  <c:v>0.32653061224489793</c:v>
                </c:pt>
                <c:pt idx="1">
                  <c:v>0.67346938775510201</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wMode val="edge"/>
          <c:hMode val="edge"/>
          <c:x val="0.11740416095786768"/>
          <c:y val="0.87850211431904346"/>
          <c:w val="0.87004935703791741"/>
          <c:h val="0.95489355497229511"/>
        </c:manualLayout>
      </c:layout>
      <c:overlay val="0"/>
      <c:spPr>
        <a:noFill/>
        <a:ln w="25400">
          <a:noFill/>
        </a:ln>
      </c:spPr>
      <c:txPr>
        <a:bodyPr/>
        <a:lstStyle/>
        <a:p>
          <a:pPr>
            <a:defRPr sz="57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dLbl>
              <c:idx val="0"/>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[1]graficas!$C$81:$E$81</c:f>
              <c:strCache>
                <c:ptCount val="3"/>
                <c:pt idx="0">
                  <c:v>EN PROCESO</c:v>
                </c:pt>
                <c:pt idx="1">
                  <c:v>POR RADICAR</c:v>
                </c:pt>
                <c:pt idx="2">
                  <c:v>PENDIENTE POR PROGRAMAR</c:v>
                </c:pt>
              </c:strCache>
            </c:strRef>
          </c:cat>
          <c:val>
            <c:numRef>
              <c:f>[1]graficas!$C$83:$E$83</c:f>
              <c:numCache>
                <c:formatCode>General</c:formatCode>
                <c:ptCount val="3"/>
                <c:pt idx="0">
                  <c:v>0.35979716814814816</c:v>
                </c:pt>
                <c:pt idx="1">
                  <c:v>0.21824023185185185</c:v>
                </c:pt>
                <c:pt idx="2">
                  <c:v>0.42196260000000002</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wMode val="edge"/>
          <c:hMode val="edge"/>
          <c:x val="9.4342704017343751E-2"/>
          <c:y val="0.87850211431904346"/>
          <c:w val="0.88891794186104101"/>
          <c:h val="0.95489355497229511"/>
        </c:manualLayout>
      </c:layout>
      <c:overlay val="0"/>
      <c:spPr>
        <a:noFill/>
        <a:ln w="25400">
          <a:noFill/>
        </a:ln>
      </c:spPr>
      <c:txPr>
        <a:bodyPr/>
        <a:lstStyle/>
        <a:p>
          <a:pPr>
            <a:defRPr sz="57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dLbl>
              <c:idx val="0"/>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defRPr sz="1100" b="0"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[1]graficas!$C$15:$E$15</c:f>
              <c:strCache>
                <c:ptCount val="3"/>
                <c:pt idx="0">
                  <c:v>RADICADO</c:v>
                </c:pt>
                <c:pt idx="1">
                  <c:v>COMPROMETIDO</c:v>
                </c:pt>
                <c:pt idx="2">
                  <c:v>PENDIENTE POR PROGRAMAR</c:v>
                </c:pt>
              </c:strCache>
            </c:strRef>
          </c:cat>
          <c:val>
            <c:numRef>
              <c:f>[1]graficas!$C$104:$D$104</c:f>
              <c:numCache>
                <c:formatCode>General</c:formatCode>
                <c:ptCount val="2"/>
                <c:pt idx="0">
                  <c:v>0.94674246139046792</c:v>
                </c:pt>
                <c:pt idx="1">
                  <c:v>5.325753860953214E-2</c:v>
                </c:pt>
              </c:numCache>
            </c:numRef>
          </c:val>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wMode val="edge"/>
          <c:hMode val="edge"/>
          <c:x val="0.28512454811073146"/>
          <c:y val="0.86461286089238854"/>
          <c:w val="0.69813587766937935"/>
          <c:h val="0.94100430154564019"/>
        </c:manualLayout>
      </c:layout>
      <c:overlay val="0"/>
      <c:spPr>
        <a:noFill/>
        <a:ln w="25400">
          <a:noFill/>
        </a:ln>
      </c:spPr>
      <c:txPr>
        <a:bodyPr/>
        <a:lstStyle/>
        <a:p>
          <a:pPr>
            <a:defRPr sz="57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0</xdr:colOff>
      <xdr:row>18</xdr:row>
      <xdr:rowOff>0</xdr:rowOff>
    </xdr:from>
    <xdr:to>
      <xdr:col>10</xdr:col>
      <xdr:colOff>66675</xdr:colOff>
      <xdr:row>32</xdr:row>
      <xdr:rowOff>76200</xdr:rowOff>
    </xdr:to>
    <xdr:graphicFrame macro="">
      <xdr:nvGraphicFramePr>
        <xdr:cNvPr id="480795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40</xdr:row>
      <xdr:rowOff>0</xdr:rowOff>
    </xdr:from>
    <xdr:to>
      <xdr:col>10</xdr:col>
      <xdr:colOff>66675</xdr:colOff>
      <xdr:row>54</xdr:row>
      <xdr:rowOff>76200</xdr:rowOff>
    </xdr:to>
    <xdr:graphicFrame macro="">
      <xdr:nvGraphicFramePr>
        <xdr:cNvPr id="4807959"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62</xdr:row>
      <xdr:rowOff>0</xdr:rowOff>
    </xdr:from>
    <xdr:to>
      <xdr:col>10</xdr:col>
      <xdr:colOff>66675</xdr:colOff>
      <xdr:row>76</xdr:row>
      <xdr:rowOff>76200</xdr:rowOff>
    </xdr:to>
    <xdr:graphicFrame macro="">
      <xdr:nvGraphicFramePr>
        <xdr:cNvPr id="4807960"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86</xdr:row>
      <xdr:rowOff>0</xdr:rowOff>
    </xdr:from>
    <xdr:to>
      <xdr:col>10</xdr:col>
      <xdr:colOff>66675</xdr:colOff>
      <xdr:row>100</xdr:row>
      <xdr:rowOff>76200</xdr:rowOff>
    </xdr:to>
    <xdr:graphicFrame macro="">
      <xdr:nvGraphicFramePr>
        <xdr:cNvPr id="4807961"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105</xdr:row>
      <xdr:rowOff>0</xdr:rowOff>
    </xdr:from>
    <xdr:to>
      <xdr:col>10</xdr:col>
      <xdr:colOff>66675</xdr:colOff>
      <xdr:row>119</xdr:row>
      <xdr:rowOff>76200</xdr:rowOff>
    </xdr:to>
    <xdr:graphicFrame macro="">
      <xdr:nvGraphicFramePr>
        <xdr:cNvPr id="4807962"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2520%2520anual%2520adquisiciones%25202018_V1406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sheetName val="Hoja1"/>
      <sheetName val="PAA"/>
      <sheetName val="Informe de compatibilidad"/>
      <sheetName val="Informe de compatibilidad (1)"/>
      <sheetName val="Informe de compatibilidad (2)"/>
    </sheetNames>
    <sheetDataSet>
      <sheetData sheetId="0">
        <row r="15">
          <cell r="C15" t="str">
            <v>RADICADO</v>
          </cell>
          <cell r="D15" t="str">
            <v>COMPROMETIDO</v>
          </cell>
          <cell r="E15" t="str">
            <v>PENDIENTE POR PROGRAMAR</v>
          </cell>
        </row>
        <row r="17">
          <cell r="C17">
            <v>0.7514549828448096</v>
          </cell>
          <cell r="D17">
            <v>0.18756596848762067</v>
          </cell>
          <cell r="E17">
            <v>6.0979048667569764E-2</v>
          </cell>
        </row>
        <row r="37">
          <cell r="C37" t="str">
            <v>EN PROCESO</v>
          </cell>
          <cell r="D37" t="str">
            <v>COMPROMETIDO</v>
          </cell>
        </row>
        <row r="39">
          <cell r="C39">
            <v>0.52274485593667541</v>
          </cell>
          <cell r="D39">
            <v>0.47725514406332453</v>
          </cell>
        </row>
        <row r="59">
          <cell r="C59" t="str">
            <v>PENDIENTE POR RADICAR</v>
          </cell>
          <cell r="D59" t="str">
            <v>PENDIENTE POR PROGRAMAR</v>
          </cell>
        </row>
        <row r="61">
          <cell r="C61">
            <v>0.32653061224489793</v>
          </cell>
          <cell r="D61">
            <v>0.67346938775510201</v>
          </cell>
        </row>
        <row r="81">
          <cell r="C81" t="str">
            <v>EN PROCESO</v>
          </cell>
          <cell r="D81" t="str">
            <v>POR RADICAR</v>
          </cell>
          <cell r="E81" t="str">
            <v>PENDIENTE POR PROGRAMAR</v>
          </cell>
        </row>
        <row r="83">
          <cell r="C83">
            <v>0.35979716814814816</v>
          </cell>
          <cell r="D83">
            <v>0.21824023185185185</v>
          </cell>
          <cell r="E83">
            <v>0.42196260000000002</v>
          </cell>
        </row>
        <row r="104">
          <cell r="C104">
            <v>0.94674246139046792</v>
          </cell>
          <cell r="D104">
            <v>5.325753860953214E-2</v>
          </cell>
        </row>
      </sheetData>
      <sheetData sheetId="1" refreshError="1"/>
      <sheetData sheetId="2" refreshError="1"/>
      <sheetData sheetId="3" refreshError="1"/>
      <sheetData sheetId="4" refreshError="1"/>
      <sheetData sheetId="5"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Plan%2520%2520anual%2520adquisiciones%25202018_V140620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Carolina Rodriguez Rivero" refreshedDate="43264.490677546295" createdVersion="1" refreshedVersion="4" recordCount="217" upgradeOnRefresh="1">
  <cacheSource type="worksheet">
    <worksheetSource ref="B18:AQ237" sheet="PAA" r:id="rId2"/>
  </cacheSource>
  <cacheFields count="42">
    <cacheField name="Códigos UNSPSC" numFmtId="0">
      <sharedItems containsBlank="1" containsMixedTypes="1" containsNumber="1" containsInteger="1" minValue="2711" maxValue="92101805"/>
    </cacheField>
    <cacheField name="Descripción" numFmtId="0">
      <sharedItems containsBlank="1"/>
    </cacheField>
    <cacheField name="Fecha estimada de inicio de proceso de selección" numFmtId="0">
      <sharedItems containsBlank="1"/>
    </cacheField>
    <cacheField name="Duración estimada del contrato" numFmtId="0">
      <sharedItems containsDate="1" containsBlank="1" containsMixedTypes="1" minDate="2017-12-31T00:00:00" maxDate="2018-01-01T00:00:00"/>
    </cacheField>
    <cacheField name="Modalidad de selección " numFmtId="0">
      <sharedItems containsBlank="1"/>
    </cacheField>
    <cacheField name="Fuente de los recursos" numFmtId="0">
      <sharedItems containsBlank="1" count="6">
        <s v="Recursos propios"/>
        <s v="Recursos propios  / Recursos de ANTV"/>
        <m/>
        <s v="Inversión"/>
        <s v="Recursos de inversión - Proyecto fortalecimiento institucional"/>
        <s v="CRÉDITO EXTERNO BID"/>
      </sharedItems>
    </cacheField>
    <cacheField name="Valor total estimado" numFmtId="0">
      <sharedItems containsString="0" containsBlank="1" containsNumber="1" minValue="0" maxValue="8986014225"/>
    </cacheField>
    <cacheField name="Valor estimado en la vigencia actual" numFmtId="0">
      <sharedItems containsString="0" containsBlank="1" containsNumber="1" minValue="0" maxValue="3800025908"/>
    </cacheField>
    <cacheField name="¿Se requieren vigencias futuras?" numFmtId="0">
      <sharedItems containsBlank="1" containsMixedTypes="1" containsNumber="1" minValue="79246378.049999997" maxValue="89539170"/>
    </cacheField>
    <cacheField name="Estado de solicitud de vigencias futuras" numFmtId="0">
      <sharedItems containsBlank="1"/>
    </cacheField>
    <cacheField name="Datos de contacto del responsable" numFmtId="0">
      <sharedItems containsBlank="1"/>
    </cacheField>
    <cacheField name="Dependencia Responsable" numFmtId="0">
      <sharedItems containsBlank="1"/>
    </cacheField>
    <cacheField name="Valor de las Vigencias Futuras" numFmtId="0">
      <sharedItems containsString="0" containsBlank="1" containsNumber="1" minValue="-38690159" maxValue="8636014225"/>
    </cacheField>
    <cacheField name="Ítem" numFmtId="0">
      <sharedItems containsString="0" containsBlank="1" containsNumber="1" containsInteger="1" minValue="1" maxValue="198"/>
    </cacheField>
    <cacheField name="Estado" numFmtId="0">
      <sharedItems containsBlank="1"/>
    </cacheField>
    <cacheField name="DESCIRPOCIÓN DEL RUBRO" numFmtId="0">
      <sharedItems containsBlank="1" count="3">
        <s v="Generales"/>
        <m/>
        <s v="Inversión"/>
      </sharedItems>
    </cacheField>
    <cacheField name="SUB RUBRO" numFmtId="0">
      <sharedItems containsBlank="1" count="33">
        <s v="Seguros"/>
        <s v="Materiales y suministros"/>
        <s v="Mantenimiento"/>
        <s v="Impresos y publicaciones"/>
        <s v="Comunicaciones y transporte"/>
        <s v="Adquisición de bienes y servicios"/>
        <m/>
        <s v="Capacitación, Binestar Social y Estímulos"/>
        <s v="Sostenimiento de semovientes"/>
        <s v="Compra semovientes"/>
        <s v="Compra de equipo militar y de inteligencia"/>
        <s v="Compra de equipo"/>
        <s v="Viáticos y gastos de viaje "/>
        <s v="Arrendamiento de bienes muebles"/>
        <s v="Mantenimiento de software"/>
        <s v="Mantenimiento  bienes muebles  equipos y enseres"/>
        <s v="Otros materiales y suministros"/>
        <s v="FORTALECIMIENTO PLATAFORMA TECNOLÓGICA DE LA PROCURADURÍA GENERAL DE LA NACIÓN , A NIVEL NACIONAL"/>
        <s v="Mantenimiento de comunicaciones y computación"/>
        <s v="Papelería utiles de escritorio y oficina"/>
        <s v="Embalaje y Acarreo"/>
        <s v="Otros gastos por impresos y publicaciones"/>
        <s v="Herramientas"/>
        <s v="Mobilirio y enseres"/>
        <s v="Elementos para bienestar social"/>
        <s v=" Publicidad y Propaganda"/>
        <s v="Otros gastos adquisición de servicios"/>
        <s v="Suscripciones"/>
        <s v="Equipos y máquinas para oficina"/>
        <s v="ADECUACIÓN DE SEDES DE LA PROCURADURÍA GENERAL DE LA NACIÓN, A NIVEL NACIONAL"/>
        <s v="MEJORAMIENTO DE LA GESTIÓN INSTITUCIONAL DE LA PROCURADURÍA GENERAL DE LA NACIÓN A NIVEL NACIONAL"/>
        <s v="IMPLEMENTACIÓN DE LA ESTRATEGIA ANTICORRUPCIÓN DE LA PROCURADURÍA GENERAL DE LA NACIÓN A NIVEL NACIONAL"/>
        <s v="FORTALECIMIENTO DE LA PROCURADURÍA GENERAL DE LA NACIÓN PARA EL EJERCICIO DEL CONTROL PÚBLICO NACIONAL"/>
      </sharedItems>
    </cacheField>
    <cacheField name="CTA PROG" numFmtId="0">
      <sharedItems containsString="0" containsBlank="1" containsNumber="1" containsInteger="1" minValue="2" maxValue="2599"/>
    </cacheField>
    <cacheField name="SUBP" numFmtId="0">
      <sharedItems containsString="0" containsBlank="1" containsNumber="1" containsInteger="1" minValue="0" maxValue="1000"/>
    </cacheField>
    <cacheField name="OBJG PROY" numFmtId="0">
      <sharedItems containsString="0" containsBlank="1" containsNumber="1" containsInteger="1" minValue="1" maxValue="5"/>
    </cacheField>
    <cacheField name="ORD SPRY" numFmtId="0">
      <sharedItems containsString="0" containsBlank="1" containsNumber="1" containsInteger="1" minValue="1" maxValue="41"/>
    </cacheField>
    <cacheField name="SUB_x000a_PROY" numFmtId="0">
      <sharedItems containsString="0" containsBlank="1" containsNumber="1" containsInteger="1" minValue="1" maxValue="26"/>
    </cacheField>
    <cacheField name="COMPONENTE" numFmtId="0">
      <sharedItems containsNonDate="0" containsString="0" containsBlank="1"/>
    </cacheField>
    <cacheField name="ACTIVIDAD" numFmtId="0">
      <sharedItems containsNonDate="0" containsString="0" containsBlank="1"/>
    </cacheField>
    <cacheField name="VALOR" numFmtId="0">
      <sharedItems containsString="0" containsBlank="1" containsNumber="1" minValue="1399000" maxValue="4250051104"/>
    </cacheField>
    <cacheField name="CDP N°" numFmtId="0">
      <sharedItems containsBlank="1" containsMixedTypes="1" containsNumber="1" containsInteger="1" minValue="518" maxValue="48818"/>
    </cacheField>
    <cacheField name="FECHA _x000a_CDP" numFmtId="0">
      <sharedItems containsNonDate="0" containsDate="1" containsString="0" containsBlank="1" minDate="2018-01-02T00:00:00" maxDate="2018-05-31T00:00:00"/>
    </cacheField>
    <cacheField name="LIBERACIÓN" numFmtId="0">
      <sharedItems containsNonDate="0" containsString="0" containsBlank="1"/>
    </cacheField>
    <cacheField name="OBJETO" numFmtId="0">
      <sharedItems containsBlank="1"/>
    </cacheField>
    <cacheField name="TIPO DE CONTRATO" numFmtId="0">
      <sharedItems containsBlank="1"/>
    </cacheField>
    <cacheField name="CONTRATO   " numFmtId="0">
      <sharedItems containsBlank="1" containsMixedTypes="1" containsNumber="1" containsInteger="1" minValue="26396" maxValue="27232"/>
    </cacheField>
    <cacheField name="FECHA CONTRATO" numFmtId="0">
      <sharedItems containsNonDate="0" containsDate="1" containsString="0" containsBlank="1" minDate="2018-01-02T00:00:00" maxDate="2018-05-04T00:00:00"/>
    </cacheField>
    <cacheField name="RP No. " numFmtId="0">
      <sharedItems containsBlank="1"/>
    </cacheField>
    <cacheField name="Fecha _x000a_RP" numFmtId="0">
      <sharedItems containsNonDate="0" containsString="0" containsBlank="1"/>
    </cacheField>
    <cacheField name="VALOR CONTRATO" numFmtId="0">
      <sharedItems containsString="0" containsBlank="1" containsNumber="1" minValue="3001050" maxValue="3566279673"/>
    </cacheField>
    <cacheField name="VALOD ADJUDICADO VIGENCIA ACTUAL" numFmtId="0">
      <sharedItems containsString="0" containsBlank="1" containsNumber="1" minValue="3001050" maxValue="3566279673"/>
    </cacheField>
    <cacheField name="VALOD ADJUDICADO VIGENCIA FUTURA" numFmtId="0">
      <sharedItems containsNonDate="0" containsString="0" containsBlank="1"/>
    </cacheField>
    <cacheField name="FECHA DE INICIO" numFmtId="0">
      <sharedItems containsNonDate="0" containsDate="1" containsString="0" containsBlank="1" minDate="2018-01-02T00:00:00" maxDate="2018-05-04T00:00:00"/>
    </cacheField>
    <cacheField name="FECHA DE FINALIZACIÓN" numFmtId="0">
      <sharedItems containsNonDate="0" containsDate="1" containsString="0" containsBlank="1" minDate="2018-07-18T00:00:00" maxDate="2019-01-01T00:00:00"/>
    </cacheField>
    <cacheField name="FECHA RADICACIÓN ESTUDIOS PREVIOS INICIAL " numFmtId="0">
      <sharedItems containsNonDate="0" containsDate="1" containsString="0" containsBlank="1" minDate="2018-01-17T00:00:00" maxDate="2018-08-02T00:00:00"/>
    </cacheField>
    <cacheField name="FECHA ESTIMADA RADICACIÓN ESTUDIOS PREVIOS FINAL " numFmtId="0">
      <sharedItems containsNonDate="0" containsDate="1" containsString="0" containsBlank="1" minDate="2018-05-21T00:00:00" maxDate="2018-05-22T00:00:00"/>
    </cacheField>
    <cacheField name="ESTADO2"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7">
  <r>
    <n v="84131603"/>
    <s v="SOAT vehículos de la entidad"/>
    <s v="febrero"/>
    <s v="12 meses"/>
    <s v="Acuerdo Marco"/>
    <x v="0"/>
    <n v="61845278"/>
    <n v="61845278"/>
    <s v="No"/>
    <s v="N/A"/>
    <s v="Diego Alonso Bernal Acosta , Jefe División Administrativa, Tel 5878750 Ext. 10304, "/>
    <s v="División administrativa"/>
    <n v="0"/>
    <n v="1"/>
    <s v="Programado"/>
    <x v="0"/>
    <x v="0"/>
    <n v="2"/>
    <n v="0"/>
    <n v="4"/>
    <n v="9"/>
    <n v="1"/>
    <m/>
    <m/>
    <n v="61845278"/>
    <n v="24218"/>
    <d v="2018-02-15T00:00:00"/>
    <m/>
    <s v="ADQUISICION DE LOS SEGUROS OBLIGATORIOS DE ACCIDENTES DE TRANSITO - SOAT PARA LOS VEHICULOS QUE PRESTAN SERVICIO A LA PROCURADURIA GENERAL DE LA NACION"/>
    <s v="ORDEN DE COMPRA"/>
    <n v="26396"/>
    <d v="2018-03-23T00:00:00"/>
    <m/>
    <m/>
    <n v="61845278"/>
    <n v="61845278"/>
    <m/>
    <d v="2018-03-23T00:00:00"/>
    <d v="2018-12-31T00:00:00"/>
    <m/>
    <m/>
    <m/>
  </r>
  <r>
    <n v="84131500"/>
    <s v="Compañía de seguros legalmente autorizada para funcionar en el país, con la que se contrate los seguros que garanticen la protección de los activos e intereses patrimoniales, bienes propios y de aquellos por los cuales es legalmente responsable la entidad"/>
    <s v="junio"/>
    <s v="12 meses"/>
    <s v="Selección Abreviada de menor cuantía"/>
    <x v="0"/>
    <n v="285000000"/>
    <n v="285000000"/>
    <s v="No"/>
    <s v="N/A"/>
    <s v="Diego Alonso Bernal Acosta , Jefe División Administrativa, Tel 5878750 Ext. 10304, "/>
    <s v="División administrativa"/>
    <n v="0"/>
    <n v="2"/>
    <s v="Programado"/>
    <x v="0"/>
    <x v="0"/>
    <n v="2"/>
    <n v="0"/>
    <n v="4"/>
    <n v="9"/>
    <n v="11"/>
    <m/>
    <m/>
    <m/>
    <m/>
    <m/>
    <m/>
    <m/>
    <m/>
    <m/>
    <m/>
    <m/>
    <m/>
    <m/>
    <m/>
    <m/>
    <m/>
    <m/>
    <m/>
    <m/>
    <s v="Pendiente radicar"/>
  </r>
  <r>
    <n v="53102710"/>
    <s v="Ropa- Dotación Vestuario Y Calzado  Empleados Con Derechos"/>
    <s v="septiembre"/>
    <s v="6 meses"/>
    <s v="Mínima Cuantía"/>
    <x v="0"/>
    <n v="36000000"/>
    <n v="36000000"/>
    <s v="No"/>
    <s v="N/A"/>
    <s v="Diego Alonso Bernal Acosta , Jefe División Administrativa, Tel 5878750 Ext. 10304, "/>
    <s v="División administrativa"/>
    <n v="0"/>
    <n v="3"/>
    <s v="Programado"/>
    <x v="0"/>
    <x v="1"/>
    <n v="2"/>
    <n v="0"/>
    <n v="4"/>
    <n v="4"/>
    <n v="2"/>
    <m/>
    <m/>
    <m/>
    <m/>
    <m/>
    <m/>
    <m/>
    <m/>
    <m/>
    <m/>
    <m/>
    <m/>
    <m/>
    <m/>
    <m/>
    <m/>
    <m/>
    <m/>
    <m/>
    <s v="Pendiente radicar"/>
  </r>
  <r>
    <n v="76111501"/>
    <s v="Productos De Aseo Y Limpieza"/>
    <s v="julio"/>
    <s v="18 meses"/>
    <s v="Acuerdo Marco"/>
    <x v="0"/>
    <n v="447000000"/>
    <n v="67385417.439999998"/>
    <s v="Si"/>
    <s v="por tramitar"/>
    <s v="Diego Alonso Bernal Acosta , Jefe División Administrativa, Tel 5878750 Ext. 10304, "/>
    <s v="División administrativa"/>
    <n v="379614582.56"/>
    <n v="4"/>
    <s v="Programado"/>
    <x v="0"/>
    <x v="1"/>
    <n v="2"/>
    <n v="0"/>
    <n v="4"/>
    <n v="4"/>
    <n v="17"/>
    <m/>
    <m/>
    <m/>
    <m/>
    <m/>
    <m/>
    <m/>
    <m/>
    <m/>
    <m/>
    <m/>
    <m/>
    <m/>
    <m/>
    <m/>
    <m/>
    <m/>
    <m/>
    <m/>
    <s v="Verificar DA"/>
  </r>
  <r>
    <n v="76111501"/>
    <s v="Productos De Cafetería Y Restaurante"/>
    <s v="julio"/>
    <s v="18 meses"/>
    <s v="Acuerdo Marco"/>
    <x v="0"/>
    <n v="141320000"/>
    <n v="180010159"/>
    <s v="Si"/>
    <s v="por tramitar"/>
    <s v="Diego Alonso Bernal Acosta , Jefe División Administrativa, Tel 5878750 Ext. 10304, "/>
    <s v="División administrativa"/>
    <n v="-38690159"/>
    <n v="5"/>
    <s v="Programado"/>
    <x v="0"/>
    <x v="1"/>
    <n v="2"/>
    <n v="0"/>
    <n v="4"/>
    <n v="4"/>
    <n v="18"/>
    <m/>
    <m/>
    <m/>
    <m/>
    <m/>
    <m/>
    <m/>
    <m/>
    <m/>
    <m/>
    <m/>
    <m/>
    <m/>
    <m/>
    <m/>
    <m/>
    <m/>
    <m/>
    <m/>
    <s v="Verificar DA"/>
  </r>
  <r>
    <n v="76111501"/>
    <s v="Utensilios De Cafetería"/>
    <s v="julio"/>
    <s v="18 meses"/>
    <s v="Acuerdo Marco"/>
    <x v="0"/>
    <n v="128800000"/>
    <n v="45072088.969999999"/>
    <s v="Si"/>
    <s v="por tramitar"/>
    <s v="Diego Alonso Bernal Acosta , Jefe División Administrativa, Tel 5878750 Ext. 10304, "/>
    <s v="División administrativa"/>
    <n v="83727911.030000001"/>
    <n v="6"/>
    <s v="Programado"/>
    <x v="0"/>
    <x v="1"/>
    <n v="2"/>
    <n v="0"/>
    <n v="4"/>
    <n v="4"/>
    <n v="21"/>
    <m/>
    <m/>
    <m/>
    <m/>
    <m/>
    <m/>
    <m/>
    <m/>
    <m/>
    <m/>
    <m/>
    <m/>
    <m/>
    <m/>
    <m/>
    <m/>
    <m/>
    <m/>
    <m/>
    <s v="Verificar DA"/>
  </r>
  <r>
    <n v="76111501"/>
    <s v="Servicio De Aseo"/>
    <s v="julio"/>
    <s v="18 meses"/>
    <s v="Acuerdo Marco"/>
    <x v="0"/>
    <n v="1220000000"/>
    <n v="150118501.68000001"/>
    <s v="Si"/>
    <s v="por tramitar"/>
    <s v="Diego Alonso Bernal Acosta , Jefe División Administrativa, Tel 5878750 Ext. 10304, "/>
    <s v="División administrativa"/>
    <n v="1069881498.3199999"/>
    <n v="7"/>
    <s v="Programado"/>
    <x v="0"/>
    <x v="2"/>
    <n v="2"/>
    <n v="0"/>
    <n v="4"/>
    <n v="5"/>
    <n v="8"/>
    <m/>
    <m/>
    <m/>
    <m/>
    <m/>
    <m/>
    <m/>
    <m/>
    <m/>
    <m/>
    <m/>
    <m/>
    <m/>
    <m/>
    <m/>
    <m/>
    <m/>
    <m/>
    <m/>
    <s v="Verificar DA"/>
  </r>
  <r>
    <n v="55101504"/>
    <s v="Publicación De Actos Administrativos- Imprenta Nacional"/>
    <s v="enero"/>
    <s v="12 meses"/>
    <s v="contratación directa"/>
    <x v="0"/>
    <n v="3001050"/>
    <n v="3001050"/>
    <s v="No"/>
    <s v="N/A"/>
    <s v="Diego Alonso Bernal Acosta , Jefe División Administrativa, Tel 5878750 Ext. 10304, "/>
    <s v="División administrativa"/>
    <n v="0"/>
    <n v="8"/>
    <s v="Programado"/>
    <x v="0"/>
    <x v="3"/>
    <n v="2"/>
    <n v="0"/>
    <n v="4"/>
    <n v="7"/>
    <n v="6"/>
    <m/>
    <m/>
    <n v="3001050"/>
    <n v="13718"/>
    <d v="2018-01-18T00:00:00"/>
    <m/>
    <s v="PRESTACION DEL SERVICIO DE PUBLICACION EN EL DIARIO OFICIAL DE LA IMPRENTA NACIONAL DE COLOMBIA DE LOS ACTOS ADMINISTRATIVOS EXPEDIDOS POR LA PROCURADURIA GENERAL DE LA NACION QUE LEGALMENTE LO REQUIERAN.   "/>
    <s v="CONVENIO INTERADMNITRATIVO - ACTO ADTIVO / PRESTACION DE SERVICIOS "/>
    <s v="179-012-2018"/>
    <d v="2018-01-26T00:00:00"/>
    <m/>
    <m/>
    <n v="3001050"/>
    <n v="3001050"/>
    <m/>
    <d v="2018-01-26T00:00:00"/>
    <d v="2018-12-31T00:00:00"/>
    <m/>
    <m/>
    <m/>
  </r>
  <r>
    <n v="72102103"/>
    <s v="Servicio De Fumigación "/>
    <s v="julio"/>
    <s v="1 mes"/>
    <s v="Mínima Cuantía"/>
    <x v="0"/>
    <n v="12000000"/>
    <n v="12000000"/>
    <s v="No"/>
    <s v="N/A"/>
    <s v="Diego Alonso Bernal Acosta , Jefe División Administrativa, Tel 5878750 Ext. 10304, "/>
    <s v="División administrativa"/>
    <n v="0"/>
    <n v="9"/>
    <s v="Programado"/>
    <x v="0"/>
    <x v="2"/>
    <n v="2"/>
    <n v="0"/>
    <n v="4"/>
    <n v="5"/>
    <n v="1"/>
    <m/>
    <m/>
    <m/>
    <m/>
    <m/>
    <m/>
    <m/>
    <m/>
    <m/>
    <m/>
    <m/>
    <m/>
    <m/>
    <m/>
    <m/>
    <m/>
    <m/>
    <m/>
    <m/>
    <s v="Verificar DA"/>
  </r>
  <r>
    <n v="83121700"/>
    <s v="Programa Procurando TV O Mensajes Institucionales De Televisión"/>
    <s v="enero"/>
    <s v="12 meses"/>
    <s v="Convenio interadministrativo / Contrapartida con ANTV _x000a_"/>
    <x v="1"/>
    <n v="215015108"/>
    <n v="225765863.40000001"/>
    <s v="No"/>
    <s v="N/A"/>
    <s v="Sonia Hazbleady Rodriguez Martinez , Jefe Oficina de Prensa , Tel 5878750 Ext. 12121, "/>
    <s v="Oficina de Prensa"/>
    <n v="-10750755.400000006"/>
    <n v="10"/>
    <s v="Programado"/>
    <x v="0"/>
    <x v="4"/>
    <n v="2"/>
    <n v="0"/>
    <n v="4"/>
    <n v="6"/>
    <n v="5"/>
    <m/>
    <m/>
    <m/>
    <m/>
    <m/>
    <m/>
    <m/>
    <m/>
    <m/>
    <m/>
    <s v=" "/>
    <m/>
    <m/>
    <m/>
    <m/>
    <m/>
    <m/>
    <m/>
    <m/>
    <s v="Devuelto"/>
  </r>
  <r>
    <n v="83121700"/>
    <s v="Selección al oferente que realice el seguimiento, selección, registro digital  y envió a la PGN de la noticias difundidas en los medios de comunicación"/>
    <s v="mayo"/>
    <s v="12 meses"/>
    <s v="selección abreviada subasta inversa _x000a_"/>
    <x v="0"/>
    <n v="65000000"/>
    <n v="65000000"/>
    <s v="No"/>
    <s v="N/A"/>
    <s v="Sonia Hazbleady Rodriguez Martinez , Jefe Oficina de Prensa , Tel 5878750 Ext. 12121, "/>
    <s v="Oficina de Prensa"/>
    <n v="0"/>
    <n v="11"/>
    <s v="Programado"/>
    <x v="0"/>
    <x v="3"/>
    <n v="2"/>
    <n v="0"/>
    <n v="4"/>
    <n v="7"/>
    <n v="5"/>
    <m/>
    <m/>
    <n v="36232000"/>
    <n v="48318"/>
    <d v="2018-05-30T00:00:00"/>
    <m/>
    <m/>
    <m/>
    <m/>
    <m/>
    <m/>
    <m/>
    <m/>
    <m/>
    <m/>
    <m/>
    <m/>
    <m/>
    <m/>
    <s v="Radicado"/>
  </r>
  <r>
    <n v="83121700"/>
    <s v="Rendición De Cuentas"/>
    <s v="enero"/>
    <s v="Un mes "/>
    <s v="Convenio interadministrativo / Contrapartida con ANTV _x000a_"/>
    <x v="0"/>
    <n v="47121806"/>
    <n v="47121806"/>
    <s v="No"/>
    <s v="N/A"/>
    <s v="Sonia Hazbleady Rodriguez Martinez , Jefe Oficina de Prensa , Tel 5878750 Ext. 12121, "/>
    <s v="Oficina de Prensa"/>
    <n v="0"/>
    <n v="12"/>
    <s v="Programado"/>
    <x v="0"/>
    <x v="4"/>
    <n v="2"/>
    <n v="0"/>
    <n v="4"/>
    <n v="6"/>
    <n v="5"/>
    <m/>
    <m/>
    <n v="277835612"/>
    <n v="13318"/>
    <d v="2018-01-16T00:00:00"/>
    <m/>
    <s v="SEGUIMIENTO, SELECCIÓN, REGISTRO DIGITAL Y ENVÍO A LA PGN DE LAS NOTICIAS DIFUNDIDAS EN LOS MEDIOS DE COMUNICACIÓN"/>
    <s v="INTERADMINISTRATIVO DE PRESTACIÓN DE SERVICIOS"/>
    <s v="179-003-2018"/>
    <d v="2018-01-19T00:00:00"/>
    <m/>
    <m/>
    <n v="41116648"/>
    <n v="41116648"/>
    <m/>
    <d v="2018-01-19T00:00:00"/>
    <d v="2018-07-18T00:00:00"/>
    <m/>
    <m/>
    <s v="Contratado"/>
  </r>
  <r>
    <s v="45121500/45121600"/>
    <s v="Cámaras De Fotografía Y Accesorios, Cámaras De Video Y Accesorios, Equipos De Edición, Preproducción, Producción Y Postproducción Audiovisual Al Aire Y Registro Audiovisual De Medios"/>
    <s v="julio"/>
    <s v="12 meses  (incluye garantías)"/>
    <s v="selección abreviada subasta inversa _x000a_"/>
    <x v="0"/>
    <n v="350000000"/>
    <n v="350000000"/>
    <s v="No"/>
    <s v="N/A"/>
    <s v="Sonia Hazbleady Rodriguez Martinez , Jefe Oficina de Prensa , Tel 5878750 Ext. 12121, "/>
    <s v="Oficina de Prensa"/>
    <n v="0"/>
    <n v="13"/>
    <s v="Programado"/>
    <x v="0"/>
    <x v="5"/>
    <n v="2"/>
    <n v="0"/>
    <n v="4"/>
    <n v="1"/>
    <n v="4"/>
    <m/>
    <m/>
    <m/>
    <m/>
    <m/>
    <m/>
    <m/>
    <m/>
    <m/>
    <m/>
    <m/>
    <m/>
    <m/>
    <m/>
    <m/>
    <m/>
    <m/>
    <m/>
    <m/>
    <s v="Pendiente radicar"/>
  </r>
  <r>
    <n v="78102201"/>
    <s v="Servicios De Entrega Postal Nacional "/>
    <s v="enero"/>
    <s v="12 meses"/>
    <s v="contratación directa"/>
    <x v="0"/>
    <n v="600000000"/>
    <n v="600000000"/>
    <s v="No"/>
    <s v="N/A"/>
    <s v="Diana Velasco , Jefe División de Registro y Control"/>
    <s v="División de Registro y Control"/>
    <n v="0"/>
    <n v="14"/>
    <s v="Programado"/>
    <x v="0"/>
    <x v="4"/>
    <n v="2"/>
    <n v="0"/>
    <n v="4"/>
    <n v="6"/>
    <n v="2"/>
    <m/>
    <m/>
    <n v="530121774"/>
    <n v="1918"/>
    <d v="2018-01-02T00:00:00"/>
    <m/>
    <s v="PRESTAR A LA PROCURADURÍA GENERAL DE LA NACIÓN EL SERVICIO POSTAL NACIONAL, EL CUAL COMPRENDE LA RECEPCIÓN, CURSO Y ENTREGA DE CORRESPONDENCIA, BAJO LAS MODALIDADES DE CORRESPONDENCIA NO PRIORITARIA NORMAL, CORRESPONDENCIA PRIORITARIA, CORREO CERTIFICADO,"/>
    <s v="CONVENIO INTERADMNITRATIVO - ACTO ADTIVO / PRESTACION DE SERVICIOS "/>
    <s v="179-001-2018"/>
    <d v="2018-01-02T00:00:00"/>
    <m/>
    <m/>
    <n v="530121774"/>
    <n v="530121774"/>
    <m/>
    <d v="2018-01-02T00:00:00"/>
    <d v="2018-12-31T00:00:00"/>
    <m/>
    <m/>
    <s v="Contratado"/>
  </r>
  <r>
    <n v="44121600"/>
    <s v="Adquisición  Grapadoras Mecánicas Industriales, Perforadoras Industriales, Saca Ganchos Industriales, Sellos Eléctricos Con Logo De La PGN Y Reloj"/>
    <s v="enero"/>
    <s v="1 mes"/>
    <s v="Contratación mínima cuantía"/>
    <x v="0"/>
    <n v="20000000"/>
    <n v="20000000"/>
    <s v="No"/>
    <s v="N/A"/>
    <s v="Diana Velasco, Jefe División de Registro y Control"/>
    <s v="División de Registro y Control"/>
    <n v="0"/>
    <n v="15"/>
    <s v="Programado"/>
    <x v="0"/>
    <x v="1"/>
    <n v="2"/>
    <n v="0"/>
    <n v="4"/>
    <n v="4"/>
    <n v="23"/>
    <m/>
    <m/>
    <m/>
    <m/>
    <m/>
    <m/>
    <m/>
    <m/>
    <m/>
    <m/>
    <m/>
    <m/>
    <m/>
    <m/>
    <m/>
    <m/>
    <m/>
    <m/>
    <m/>
    <s v="Pendiente radicar"/>
  </r>
  <r>
    <n v="78181505"/>
    <s v="Revisión Técnico Mecánica Y De Gases De Los Vehículos Propiedad De La PGN"/>
    <s v="abril"/>
    <s v="8  meses"/>
    <s v="Contratación mínima cuantía"/>
    <x v="0"/>
    <n v="15512233.58"/>
    <n v="14600000"/>
    <s v="No"/>
    <s v="N/A"/>
    <s v="Carlos Alberto Franco (Coordinador Grupo Muebles y servicios administrativos) y Jairo Antonio Barragan,  Tel 58758750 ext. 10317"/>
    <s v="Grupo de muebles y servicios Administrativos"/>
    <n v="912233.58000000007"/>
    <n v="16"/>
    <s v="Programado"/>
    <x v="0"/>
    <x v="2"/>
    <n v="2"/>
    <n v="0"/>
    <n v="4"/>
    <n v="5"/>
    <n v="6"/>
    <m/>
    <m/>
    <n v="15512233.58"/>
    <n v="18718"/>
    <d v="2018-04-09T00:00:00"/>
    <m/>
    <s v="CONTRATAR LA PRESTACION DEL SERVICIO DE REVISION TECNICO MECANICA Y DE EMISIONES CONTAMINANTES PARA LOS VEHICULOS Y MOTOCICLETAS EN FUNCIONAMIENTO QUE CONFORMAN EL PARQUE AUTOMOTOR DE LA PROCURADURIA GENERAL DE LA NACION A NIVEL NACIONAL"/>
    <m/>
    <m/>
    <m/>
    <m/>
    <m/>
    <m/>
    <m/>
    <m/>
    <m/>
    <m/>
    <m/>
    <m/>
    <s v="Contratado"/>
  </r>
  <r>
    <n v="25172504"/>
    <s v="Llantas Para El Parque Automotor De La Entidad Nivel Central Y Regionales"/>
    <s v="mayo"/>
    <s v="7 meses"/>
    <s v="Contratación menor cuantía"/>
    <x v="0"/>
    <n v="46797539"/>
    <n v="46797539"/>
    <s v="No"/>
    <s v="N/A"/>
    <s v="Carlos Alberto Franco (Coordinador Grupo Muebles y servicios administrativos) y Jimmy Bohórquez,  Tel 58758750 ext. 10317"/>
    <s v="Grupo de muebles y servicios Administrativos"/>
    <n v="0"/>
    <n v="17"/>
    <s v="Programado"/>
    <x v="0"/>
    <x v="2"/>
    <n v="2"/>
    <n v="0"/>
    <n v="4"/>
    <n v="5"/>
    <n v="6"/>
    <m/>
    <m/>
    <n v="46797539"/>
    <n v="38018"/>
    <d v="2018-05-23T00:00:00"/>
    <m/>
    <m/>
    <m/>
    <m/>
    <m/>
    <m/>
    <m/>
    <m/>
    <m/>
    <m/>
    <m/>
    <m/>
    <m/>
    <m/>
    <s v="Contratado"/>
  </r>
  <r>
    <s v="15101505- 15101506"/>
    <s v="Suministro De Combustible Para Los Vehículos De La Entidad Ubicados En La Ciudad De Bogotá"/>
    <s v="abril"/>
    <s v="8 meses"/>
    <s v="Orden de compra"/>
    <x v="0"/>
    <n v="193000000"/>
    <n v="193000000"/>
    <s v="No"/>
    <s v="N/A"/>
    <s v="Carlos Alberto Franco (Coordinador Grupo Muebles y servicios administrativos) y Jimmy Bohórquez,  Tel 58758750 ext. 10317"/>
    <s v="Grupo de muebles y servicios Administrativos"/>
    <n v="0"/>
    <n v="18"/>
    <s v="Programado"/>
    <x v="0"/>
    <x v="1"/>
    <n v="2"/>
    <n v="0"/>
    <n v="4"/>
    <n v="4"/>
    <n v="1"/>
    <m/>
    <m/>
    <n v="193000000"/>
    <n v="35218"/>
    <d v="2018-03-23T00:00:00"/>
    <m/>
    <s v="SUMINISTRO DE COMBUSTIBLE PARA LOS VEHICULOS DE LA ENTIDAD UBICADOS EN LA CIUDAD DE BOGOTÁ"/>
    <s v="SUMINISTRO"/>
    <n v="27232"/>
    <d v="2018-04-11T00:00:00"/>
    <m/>
    <m/>
    <n v="193000000"/>
    <n v="193000000"/>
    <m/>
    <d v="2018-04-11T00:00:00"/>
    <d v="2018-10-08T00:00:00"/>
    <m/>
    <m/>
    <s v="Contratado"/>
  </r>
  <r>
    <s v="15101505  - 15101506"/>
    <s v="Suministro de Combustible para los vehículos de la Entidad ubicados a nivel regional"/>
    <s v="abril"/>
    <s v="8  meses"/>
    <s v="Orden de compra y Contratación mínima cuantía"/>
    <x v="0"/>
    <n v="68328436"/>
    <n v="68328436"/>
    <s v="No"/>
    <s v="N/A"/>
    <s v="Carlos Alberto Franco (Coordinador Grupo Muebles y servicios administrativos) y Jimmy Bohórquez,  Tel 58758750 ext. 10317"/>
    <s v="Grupo de muebles y servicios Administrativos"/>
    <n v="0"/>
    <n v="19"/>
    <s v="Programado"/>
    <x v="0"/>
    <x v="1"/>
    <n v="2"/>
    <n v="0"/>
    <n v="4"/>
    <n v="4"/>
    <n v="1"/>
    <m/>
    <m/>
    <n v="68328436"/>
    <n v="19118"/>
    <d v="2018-02-06T00:00:00"/>
    <m/>
    <s v="SUMINISTRO DE COMBUSTIBLE PARA LOS VEHICULOS DE LA ENTIDAD UBICADOS EN LAS REGIONALES DE ANTIOQUIA, ATLÁNTICO, CALDAS, CASANARE, MAGDALENA, META, QUINDÍO, RISARALDA Y VALLE DEL CAUCA"/>
    <s v="SUMINISTRO"/>
    <s v="25689-2018"/>
    <d v="2018-02-26T00:00:00"/>
    <m/>
    <m/>
    <n v="49221818"/>
    <n v="49221818"/>
    <m/>
    <d v="2018-02-26T00:00:00"/>
    <d v="2018-11-03T00:00:00"/>
    <m/>
    <m/>
    <s v="Contratado"/>
  </r>
  <r>
    <m/>
    <m/>
    <m/>
    <m/>
    <m/>
    <x v="2"/>
    <m/>
    <m/>
    <m/>
    <m/>
    <m/>
    <m/>
    <m/>
    <m/>
    <m/>
    <x v="1"/>
    <x v="6"/>
    <m/>
    <m/>
    <m/>
    <m/>
    <m/>
    <m/>
    <m/>
    <m/>
    <m/>
    <m/>
    <m/>
    <s v="SUMINISTRO DE COMBUSTBLE PARA LOS VEHÍCULOS DE LA ENTIDAD UBICADOS EN EL NIVEL REGIONAL: BOYACÁ, CAUCA, HUILA, SANTANDER Y TOLIMA"/>
    <s v="SUMINISTRO"/>
    <s v="25690-2018"/>
    <d v="2018-02-26T00:00:00"/>
    <m/>
    <m/>
    <n v="16885461"/>
    <n v="16885461"/>
    <m/>
    <d v="2018-02-26T00:00:00"/>
    <d v="2018-11-03T00:00:00"/>
    <m/>
    <m/>
    <m/>
  </r>
  <r>
    <n v="78181507"/>
    <s v="Mantenimiento vehículos del nivel central y regional"/>
    <s v="junio"/>
    <s v="6 meses"/>
    <s v="licitación pública"/>
    <x v="0"/>
    <n v="504639000"/>
    <n v="504639000"/>
    <s v="No"/>
    <s v="N/A"/>
    <s v="Carlos Alberto Franco (Coordinador Grupo Muebles y servicios administrativos), Marco A. Guio y Félix Tovar  Tel 58758750 ext. 10317"/>
    <s v="Grupo de muebles y servicios Administrativos"/>
    <n v="0"/>
    <n v="20"/>
    <s v="Programado"/>
    <x v="0"/>
    <x v="2"/>
    <n v="2"/>
    <n v="0"/>
    <n v="4"/>
    <n v="5"/>
    <n v="6"/>
    <m/>
    <m/>
    <n v="504639000"/>
    <n v="40918"/>
    <d v="2018-04-30T00:00:00"/>
    <m/>
    <m/>
    <m/>
    <m/>
    <m/>
    <m/>
    <m/>
    <m/>
    <m/>
    <m/>
    <m/>
    <m/>
    <m/>
    <m/>
    <s v="Devuelto"/>
  </r>
  <r>
    <n v="78181507"/>
    <s v="Mantenimiento motocicletas"/>
    <s v="abril"/>
    <s v="11 meses"/>
    <s v="Selección Abreviada Menor Cuantía"/>
    <x v="0"/>
    <n v="48328208"/>
    <n v="48328208"/>
    <s v="No"/>
    <s v="N/A"/>
    <s v="Carlos Alberto Franco (Coordinador Grupo Muebles y servicios administrativos), Marco A. Guio y Félix Tovar  Tel 58758750 ext. 10317"/>
    <s v="Grupo de muebles y servicios Administrativos"/>
    <n v="0"/>
    <n v="21"/>
    <s v="Programado"/>
    <x v="0"/>
    <x v="2"/>
    <n v="2"/>
    <n v="0"/>
    <n v="4"/>
    <n v="5"/>
    <n v="6"/>
    <m/>
    <m/>
    <n v="48328208"/>
    <n v="30618"/>
    <d v="2018-03-13T00:00:00"/>
    <m/>
    <s v="MANTENIMIENTO DE MOTOCICLETAS"/>
    <s v="PRESTACIÓN DE SERVICIOS"/>
    <s v="179-017-2018"/>
    <d v="2018-05-02T00:00:00"/>
    <m/>
    <m/>
    <n v="48328208"/>
    <n v="48328208"/>
    <m/>
    <d v="2018-05-02T00:00:00"/>
    <d v="2018-12-31T00:00:00"/>
    <m/>
    <m/>
    <s v="Contratado"/>
  </r>
  <r>
    <s v="90111501 - 90111502 - 90111504 - 90121502 - 78111808 - 90141502"/>
    <s v="Operador Logístico que realice las olimpiadas de la entidad"/>
    <s v="mayo"/>
    <s v="3 días"/>
    <s v="licitación pública"/>
    <x v="0"/>
    <n v="678766740"/>
    <n v="678766740"/>
    <s v="No"/>
    <s v="N/A"/>
    <s v="Diana Duran Mejía, Coordinadora Grupo Bienestar Teléfono: 5878750 Ext. 10660"/>
    <s v="Grupo de bienestar social"/>
    <n v="0"/>
    <n v="22"/>
    <s v="Programado"/>
    <x v="0"/>
    <x v="7"/>
    <n v="2"/>
    <n v="0"/>
    <n v="4"/>
    <n v="21"/>
    <n v="2"/>
    <m/>
    <m/>
    <n v="678766740"/>
    <n v="36018"/>
    <d v="2018-04-02T00:00:00"/>
    <m/>
    <m/>
    <m/>
    <m/>
    <m/>
    <m/>
    <m/>
    <m/>
    <m/>
    <m/>
    <m/>
    <m/>
    <d v="2018-05-09T00:00:00"/>
    <m/>
    <s v="En proceso"/>
  </r>
  <r>
    <s v="93141701 - 90111601 - 90111603 - 78111808"/>
    <s v="Operador Logístico para eventos"/>
    <s v="julio"/>
    <s v="1 mes"/>
    <s v="Selección Abreviada Menor Cuantía"/>
    <x v="0"/>
    <n v="100000000"/>
    <n v="100000000"/>
    <s v="No"/>
    <s v="N/A"/>
    <s v="División adminsitrativa"/>
    <s v="División administrativa"/>
    <n v="0"/>
    <n v="23"/>
    <s v="Programado"/>
    <x v="0"/>
    <x v="7"/>
    <n v="2"/>
    <n v="0"/>
    <n v="4"/>
    <n v="21"/>
    <n v="2"/>
    <m/>
    <m/>
    <m/>
    <m/>
    <m/>
    <m/>
    <m/>
    <m/>
    <m/>
    <m/>
    <m/>
    <m/>
    <m/>
    <m/>
    <m/>
    <m/>
    <m/>
    <m/>
    <m/>
    <s v="Validar DA"/>
  </r>
  <r>
    <s v="53102901_x000a_53102902"/>
    <s v="Ropa atlética para la olimpiadas"/>
    <s v="mayo"/>
    <s v="1 mes"/>
    <s v="Contratación menor cuantía"/>
    <x v="0"/>
    <n v="70900000"/>
    <n v="70900000"/>
    <s v="No"/>
    <s v="N/A"/>
    <s v="Diana Duran Mejía, Coordinadora Grupo Bienestar Teléfono: 5878750 Ext. 10660"/>
    <s v="Grupo de bienestar social"/>
    <n v="0"/>
    <n v="24"/>
    <s v="Programado"/>
    <x v="0"/>
    <x v="7"/>
    <n v="2"/>
    <n v="0"/>
    <n v="4"/>
    <n v="21"/>
    <n v="1"/>
    <m/>
    <m/>
    <n v="70899750"/>
    <n v="41518"/>
    <d v="2018-05-04T00:00:00"/>
    <m/>
    <m/>
    <m/>
    <m/>
    <m/>
    <m/>
    <m/>
    <m/>
    <m/>
    <m/>
    <m/>
    <m/>
    <d v="2018-06-01T00:00:00"/>
    <m/>
    <s v="Radicado"/>
  </r>
  <r>
    <n v="78111500"/>
    <s v="Convenio Policía, transporte del Señor Procurador Servicio de Transporte pasajeros aérea"/>
    <s v="agosto"/>
    <d v="2017-12-31T00:00:00"/>
    <s v="Convenio Interadministrativo de Cooperacion"/>
    <x v="0"/>
    <n v="276515845"/>
    <n v="276515845"/>
    <s v="No"/>
    <s v="N/A"/>
    <s v="Coronel ® Mario Davila  Medina Tel 5878750, Ext 10217"/>
    <s v="División de Seguridad"/>
    <n v="0"/>
    <n v="25"/>
    <s v="Programado"/>
    <x v="0"/>
    <x v="4"/>
    <n v="2"/>
    <n v="0"/>
    <n v="4"/>
    <n v="6"/>
    <n v="7"/>
    <m/>
    <m/>
    <n v="276515845"/>
    <n v="37018"/>
    <d v="2018-04-12T00:00:00"/>
    <m/>
    <m/>
    <m/>
    <m/>
    <m/>
    <m/>
    <m/>
    <m/>
    <m/>
    <m/>
    <m/>
    <m/>
    <d v="2018-05-08T00:00:00"/>
    <m/>
    <s v="Devuelto"/>
  </r>
  <r>
    <s v="92121504 y 92121701"/>
    <s v="Servicios de guardas de seguridad y Vigilancia o monitoreo de alarmas"/>
    <s v="junio"/>
    <s v="24 meses"/>
    <s v="Licitación Publica"/>
    <x v="0"/>
    <n v="3572319928"/>
    <n v="3572319928"/>
    <s v="Si"/>
    <s v="por solicitar"/>
    <s v="Coronel ® Mario Davila  Medina Tel 5878750, Ext 10217"/>
    <s v="División de Seguridad"/>
    <n v="0"/>
    <n v="26"/>
    <s v="Programado"/>
    <x v="0"/>
    <x v="2"/>
    <n v="2"/>
    <n v="0"/>
    <n v="4"/>
    <n v="5"/>
    <n v="10"/>
    <m/>
    <m/>
    <n v="3572319928"/>
    <n v="27418"/>
    <d v="2018-02-22T00:00:00"/>
    <m/>
    <s v="SERVICIO DE GUARDAS DE SEGURIDAD O MONITOREO DE ALARMAS INCLUIR CANINOS"/>
    <s v="PRESTACIÓN DE SERVICIOS"/>
    <s v="179-020-2018"/>
    <d v="2018-05-03T00:00:00"/>
    <m/>
    <m/>
    <n v="3566279673"/>
    <n v="3566279673"/>
    <m/>
    <d v="2018-05-03T00:00:00"/>
    <d v="2018-12-16T00:00:00"/>
    <m/>
    <m/>
    <s v="Contratado"/>
  </r>
  <r>
    <s v="92121504 y 92121701"/>
    <s v="Servicios de guardas de seguridad y Vigilancia o monitoreo de alarmas"/>
    <s v="junio"/>
    <s v="24 meses"/>
    <s v="Licitación Publica"/>
    <x v="0"/>
    <n v="7427680072"/>
    <n v="3800025908"/>
    <s v="Si"/>
    <s v="por solicitar"/>
    <s v="Coronel ® Mario Davila  Medina Tel 5878750, Ext 10217"/>
    <s v="División de Seguridad"/>
    <n v="3627654164"/>
    <n v="26"/>
    <s v="Programado"/>
    <x v="0"/>
    <x v="2"/>
    <n v="2"/>
    <n v="0"/>
    <n v="4"/>
    <n v="5"/>
    <n v="10"/>
    <m/>
    <m/>
    <m/>
    <m/>
    <m/>
    <m/>
    <m/>
    <m/>
    <m/>
    <m/>
    <m/>
    <m/>
    <m/>
    <m/>
    <m/>
    <m/>
    <m/>
    <m/>
    <m/>
    <s v="Verificar DS"/>
  </r>
  <r>
    <n v="10121801"/>
    <s v="Suministro Alimento para perros"/>
    <s v="agosto"/>
    <d v="2017-12-31T00:00:00"/>
    <s v="Mínima Cuantía"/>
    <x v="0"/>
    <n v="38700000"/>
    <n v="38700000"/>
    <s v="No"/>
    <s v="N/A"/>
    <s v="Coronel ® Mario Davila  Medina Tel 5878750, Ext 10217"/>
    <s v="División de Seguridad"/>
    <n v="0"/>
    <n v="27"/>
    <s v="Programado"/>
    <x v="0"/>
    <x v="8"/>
    <n v="2"/>
    <n v="0"/>
    <n v="4"/>
    <n v="19"/>
    <n v="2"/>
    <m/>
    <m/>
    <m/>
    <m/>
    <m/>
    <m/>
    <m/>
    <m/>
    <m/>
    <m/>
    <m/>
    <m/>
    <m/>
    <m/>
    <m/>
    <m/>
    <m/>
    <d v="2018-08-01T00:00:00"/>
    <m/>
    <s v="Pendiente radicar"/>
  </r>
  <r>
    <n v="70122000"/>
    <s v="Servicio salud animal"/>
    <s v="mayo"/>
    <d v="2017-12-31T00:00:00"/>
    <s v="Mínima Cuantía"/>
    <x v="0"/>
    <n v="3854984"/>
    <n v="3854984"/>
    <s v="No"/>
    <s v="N/A"/>
    <s v="Coronel ® Mario Davila  Medina Tel 5878750, Ext 10217"/>
    <s v="División de Seguridad"/>
    <n v="0"/>
    <n v="28"/>
    <s v="Programado"/>
    <x v="0"/>
    <x v="8"/>
    <n v="2"/>
    <n v="0"/>
    <n v="4"/>
    <n v="19"/>
    <n v="3"/>
    <m/>
    <m/>
    <n v="3854984"/>
    <n v="37618"/>
    <d v="2018-04-18T00:00:00"/>
    <m/>
    <m/>
    <m/>
    <m/>
    <m/>
    <m/>
    <m/>
    <m/>
    <m/>
    <m/>
    <m/>
    <m/>
    <m/>
    <m/>
    <s v="Verificar DS"/>
  </r>
  <r>
    <n v="10101502"/>
    <s v="Compra de caninos adiestrados"/>
    <s v="mayo"/>
    <s v="6 meses"/>
    <s v="Mínima Cuantía"/>
    <x v="0"/>
    <n v="15000000"/>
    <n v="15000000"/>
    <s v="No"/>
    <s v="N/A"/>
    <s v="Coronel ® Mario Davila  Medina Tel 5878750, Ext 10217"/>
    <s v="División de Seguridad"/>
    <n v="0"/>
    <n v="29"/>
    <s v="Programado"/>
    <x v="0"/>
    <x v="9"/>
    <n v="2"/>
    <n v="0"/>
    <n v="4"/>
    <n v="18"/>
    <m/>
    <m/>
    <m/>
    <m/>
    <m/>
    <m/>
    <m/>
    <m/>
    <m/>
    <m/>
    <m/>
    <m/>
    <m/>
    <m/>
    <m/>
    <m/>
    <m/>
    <m/>
    <m/>
    <m/>
    <s v="Pendiente radicar"/>
  </r>
  <r>
    <n v="46181500"/>
    <s v="Chalecos blindados"/>
    <s v="julio"/>
    <s v="20 dias"/>
    <s v="Selección Abreviada"/>
    <x v="0"/>
    <n v="10000000"/>
    <n v="10000000"/>
    <s v="No"/>
    <s v="N/A"/>
    <s v="Coronel ® Mario Davila  Medina Tel 5878750, Ext 10217"/>
    <s v="División de Seguridad"/>
    <n v="0"/>
    <n v="30"/>
    <s v="Cancelado"/>
    <x v="0"/>
    <x v="10"/>
    <n v="2"/>
    <n v="0"/>
    <n v="4"/>
    <n v="3"/>
    <n v="4"/>
    <m/>
    <m/>
    <m/>
    <m/>
    <m/>
    <m/>
    <m/>
    <m/>
    <m/>
    <m/>
    <m/>
    <m/>
    <m/>
    <m/>
    <m/>
    <m/>
    <m/>
    <m/>
    <m/>
    <s v="Cancelado"/>
  </r>
  <r>
    <n v="49211825"/>
    <s v="Adquisición equipo y material técnico de inteligencia (poligrafía)"/>
    <s v="julio"/>
    <s v="1 mes"/>
    <s v="Selección Abreviada de menor cuantía"/>
    <x v="0"/>
    <n v="35000000"/>
    <n v="35000000"/>
    <s v="No"/>
    <s v="N/A"/>
    <s v="Coronel ® Mario Davila  Medina Tel 5878750, Ext 10217"/>
    <s v="División de Seguridad"/>
    <n v="0"/>
    <n v="31"/>
    <s v="Cancelado"/>
    <x v="0"/>
    <x v="10"/>
    <n v="2"/>
    <n v="0"/>
    <n v="4"/>
    <n v="3"/>
    <n v="4"/>
    <m/>
    <m/>
    <m/>
    <m/>
    <m/>
    <m/>
    <m/>
    <m/>
    <m/>
    <m/>
    <m/>
    <m/>
    <m/>
    <m/>
    <m/>
    <m/>
    <m/>
    <m/>
    <m/>
    <s v="Cancelado"/>
  </r>
  <r>
    <n v="43191510"/>
    <s v="Radios de Comunicación"/>
    <s v="mayo"/>
    <s v="1 mes"/>
    <s v="Selección Abreviada de menor cuantía"/>
    <x v="0"/>
    <n v="32402948"/>
    <n v="32402948"/>
    <s v="No"/>
    <s v="N/A"/>
    <s v="Claudia Constanza Vargas  Coordinadora Grupo Salud Ocupacional Tel 5878750 "/>
    <s v="Grupo de Seguridad y Salud en el Trabajo"/>
    <n v="0"/>
    <n v="32"/>
    <s v="Programado"/>
    <x v="0"/>
    <x v="11"/>
    <n v="2"/>
    <n v="0"/>
    <n v="4"/>
    <n v="1"/>
    <n v="26"/>
    <m/>
    <m/>
    <n v="32402948"/>
    <n v="42918"/>
    <d v="2018-05-08T00:00:00"/>
    <m/>
    <m/>
    <m/>
    <m/>
    <m/>
    <m/>
    <m/>
    <m/>
    <m/>
    <m/>
    <m/>
    <m/>
    <m/>
    <m/>
    <s v="Radicado"/>
  </r>
  <r>
    <n v="78181500"/>
    <s v="Mantenimiento vehículos blindados"/>
    <s v="mayo"/>
    <d v="2017-12-31T00:00:00"/>
    <s v="Selección Abreviada de menor cuantía"/>
    <x v="0"/>
    <n v="91000000"/>
    <n v="91000000"/>
    <s v="No"/>
    <s v="N/A"/>
    <s v="Coronel ® Mario Davila  Medina Tel 5878750, Ext 10217"/>
    <s v="División de Seguridad"/>
    <n v="0"/>
    <n v="33"/>
    <s v="Programado"/>
    <x v="0"/>
    <x v="2"/>
    <n v="2"/>
    <n v="0"/>
    <n v="4"/>
    <n v="5"/>
    <n v="6"/>
    <m/>
    <m/>
    <n v="91000000"/>
    <s v="2018-111"/>
    <d v="2018-05-07T00:00:00"/>
    <m/>
    <m/>
    <m/>
    <m/>
    <m/>
    <m/>
    <m/>
    <m/>
    <m/>
    <m/>
    <m/>
    <m/>
    <d v="2018-05-05T00:00:00"/>
    <m/>
    <s v="Devuelto"/>
  </r>
  <r>
    <s v="46171622-46171619"/>
    <s v="Sistema de Televisión de circuito Cerrado y  sistemas de seguridad o de control de acceso"/>
    <s v="julio"/>
    <s v="4 meses"/>
    <s v="Licitación Publica"/>
    <x v="0"/>
    <n v="900000000"/>
    <n v="900000000"/>
    <s v="No"/>
    <s v="N/A"/>
    <s v="Coronel ® Mario Davila  Medina Tel 5878750, Ext 10217"/>
    <s v="División de Seguridad"/>
    <n v="0"/>
    <n v="34"/>
    <s v="No financiado"/>
    <x v="1"/>
    <x v="6"/>
    <m/>
    <m/>
    <m/>
    <m/>
    <m/>
    <m/>
    <m/>
    <m/>
    <m/>
    <m/>
    <m/>
    <m/>
    <m/>
    <m/>
    <m/>
    <m/>
    <m/>
    <m/>
    <m/>
    <m/>
    <m/>
    <m/>
    <d v="2018-04-27T00:00:00"/>
    <m/>
    <s v="Devuelto"/>
  </r>
  <r>
    <n v="78111502"/>
    <s v="Suministro  de tiquetes para transporte aéreo en vuelos nacionales, con el asesoramiento de vuelos, recorridos y puesta de tiquetes para los desplazamientos de los funcionarios de la procuraduría general de la nación. "/>
    <s v="enero"/>
    <s v="12 meses"/>
    <s v="Acuerdo Marco"/>
    <x v="0"/>
    <n v="1712937493"/>
    <n v="1712937493"/>
    <s v="No"/>
    <s v="N/A"/>
    <s v="Janneth Pérez Ramírez, Tel 5878750 Ext. 10635-10636"/>
    <s v="Grupo de Viaticos"/>
    <n v="0"/>
    <n v="35"/>
    <s v="Programado"/>
    <x v="0"/>
    <x v="12"/>
    <n v="2"/>
    <n v="0"/>
    <n v="4"/>
    <n v="11"/>
    <n v="1"/>
    <m/>
    <m/>
    <n v="1712937493"/>
    <n v="5218"/>
    <d v="2018-01-04T00:00:00"/>
    <m/>
    <m/>
    <m/>
    <m/>
    <m/>
    <m/>
    <m/>
    <m/>
    <m/>
    <m/>
    <m/>
    <m/>
    <m/>
    <m/>
    <m/>
  </r>
  <r>
    <n v="78111502"/>
    <s v="Suministro  de tiquetes para transporte aéreo en vuelos internacionales, con el asesoramiento de vuelos, recorridos y puesta de tiquetes para los desplazamientos de los funcionarios de la procuraduría general de la nación. "/>
    <s v="enero"/>
    <s v="12 meses"/>
    <s v="Acuerdo Marco"/>
    <x v="0"/>
    <n v="145206662"/>
    <n v="145206662"/>
    <s v="No"/>
    <s v="N/A"/>
    <s v="Janneth Pérez Ramírez, Tel 5878750 Ext. 10635-10636"/>
    <s v="Grupo de Viaticos"/>
    <n v="0"/>
    <n v="36"/>
    <s v="Programado"/>
    <x v="0"/>
    <x v="12"/>
    <n v="2"/>
    <n v="0"/>
    <n v="4"/>
    <n v="11"/>
    <n v="2"/>
    <m/>
    <m/>
    <n v="145206662"/>
    <n v="5218"/>
    <d v="2018-01-04T00:00:00"/>
    <m/>
    <m/>
    <m/>
    <m/>
    <m/>
    <m/>
    <m/>
    <m/>
    <m/>
    <m/>
    <m/>
    <m/>
    <m/>
    <m/>
    <m/>
  </r>
  <r>
    <s v="80161800 - 82121700"/>
    <s v="Servicio de alquiler o arriendo de equipos de oficina - fotocopiado"/>
    <s v="septiembre"/>
    <s v="12 meses"/>
    <s v="Selección Abreviada con Subasta Inversa "/>
    <x v="0"/>
    <n v="1100000000"/>
    <n v="349878184"/>
    <s v="Si"/>
    <s v="por tramitar"/>
    <s v="Maria Catalina Salcedo, Asesor División Administrativa  Tel 5878750 ext. 10319 "/>
    <s v="División administrativa"/>
    <n v="750121816"/>
    <n v="37"/>
    <s v="Programado"/>
    <x v="0"/>
    <x v="13"/>
    <n v="2"/>
    <n v="0"/>
    <n v="4"/>
    <n v="10"/>
    <n v="1"/>
    <m/>
    <m/>
    <m/>
    <m/>
    <m/>
    <m/>
    <m/>
    <m/>
    <m/>
    <m/>
    <m/>
    <m/>
    <m/>
    <m/>
    <m/>
    <m/>
    <m/>
    <m/>
    <m/>
    <s v="Pendiente radicar"/>
  </r>
  <r>
    <n v="811122"/>
    <s v="Soporte productos Microsoft"/>
    <s v="enero"/>
    <s v="1 mes"/>
    <s v="contratación directa"/>
    <x v="0"/>
    <n v="60000000"/>
    <n v="60000000"/>
    <s v="No"/>
    <s v="N/A"/>
    <s v="Guillermo Gomez Gomez , Jefe Oficina de Sistemas, Tel 5878720 ext. 10520  "/>
    <s v="Oficina de Sistemas"/>
    <n v="0"/>
    <n v="38"/>
    <s v="Programado"/>
    <x v="0"/>
    <x v="14"/>
    <n v="2"/>
    <n v="0"/>
    <n v="4"/>
    <n v="5"/>
    <m/>
    <m/>
    <m/>
    <m/>
    <m/>
    <m/>
    <m/>
    <m/>
    <m/>
    <m/>
    <m/>
    <m/>
    <m/>
    <m/>
    <m/>
    <m/>
    <m/>
    <m/>
    <m/>
    <m/>
    <s v="Validar OS"/>
  </r>
  <r>
    <n v="72151514"/>
    <s v="Mantenimientos preventivos y correctivos y adquisición de  UPS y baterias "/>
    <s v="junio"/>
    <s v="7 meses"/>
    <s v="subasta inversa"/>
    <x v="0"/>
    <n v="350000000"/>
    <n v="350000000"/>
    <s v="No"/>
    <s v="N/A"/>
    <s v="Guillermo Gomez Gomez , Jefe Oficina de Sistemas, Tel 5878720 ext. 10520  "/>
    <s v="Oficina de Sistemas"/>
    <n v="0"/>
    <n v="39"/>
    <s v="Programado"/>
    <x v="0"/>
    <x v="15"/>
    <n v="2"/>
    <n v="0"/>
    <n v="4"/>
    <n v="5"/>
    <n v="2"/>
    <m/>
    <m/>
    <n v="299290646.98000002"/>
    <n v="47218"/>
    <d v="2018-05-25T00:00:00"/>
    <m/>
    <m/>
    <m/>
    <m/>
    <m/>
    <m/>
    <m/>
    <m/>
    <m/>
    <m/>
    <m/>
    <m/>
    <m/>
    <m/>
    <s v="Devuelto"/>
  </r>
  <r>
    <s v="26121616,3912405,39121701,39131714,39131713"/>
    <s v="Adquisición de materiales de redes"/>
    <s v="julio"/>
    <s v="8 meses"/>
    <s v="subasta inversa"/>
    <x v="0"/>
    <n v="150000000"/>
    <n v="150000000"/>
    <s v="No"/>
    <s v="N/A"/>
    <s v="Guillermo Gomez Gomez , Jefe Oficina de Sistemas, Tel 5878720 ext. 10520  "/>
    <s v="Oficina de Sistemas"/>
    <n v="0"/>
    <n v="40"/>
    <s v="Programado"/>
    <x v="0"/>
    <x v="16"/>
    <n v="2"/>
    <n v="0"/>
    <n v="4"/>
    <n v="4"/>
    <n v="23"/>
    <m/>
    <m/>
    <n v="141075344"/>
    <n v="48818"/>
    <d v="2018-05-30T00:00:00"/>
    <m/>
    <m/>
    <m/>
    <m/>
    <m/>
    <m/>
    <m/>
    <m/>
    <m/>
    <m/>
    <m/>
    <m/>
    <m/>
    <m/>
    <s v="Radicado"/>
  </r>
  <r>
    <m/>
    <s v="Custodia de medios"/>
    <m/>
    <m/>
    <s v="Mínima Cuantía"/>
    <x v="2"/>
    <n v="15000000"/>
    <n v="15000000"/>
    <s v="No"/>
    <s v="N/A"/>
    <s v="Guillermo Gomez Gomez , Jefe Oficina de Sistemas, Tel 5878720 ext. 10520  "/>
    <s v="Oficina de Sistemas"/>
    <n v="0"/>
    <n v="41"/>
    <s v="No financiado"/>
    <x v="1"/>
    <x v="6"/>
    <m/>
    <m/>
    <m/>
    <m/>
    <m/>
    <m/>
    <m/>
    <m/>
    <m/>
    <m/>
    <m/>
    <m/>
    <m/>
    <m/>
    <m/>
    <m/>
    <m/>
    <m/>
    <m/>
    <m/>
    <m/>
    <m/>
    <m/>
    <m/>
    <s v="No financiado"/>
  </r>
  <r>
    <n v="40161505"/>
    <s v="Filtros de purificadores de aire"/>
    <s v="julio"/>
    <s v="12 meses"/>
    <s v="contratación directa"/>
    <x v="0"/>
    <n v="7300000"/>
    <n v="7300000"/>
    <s v="No"/>
    <s v="N/A"/>
    <s v="Guillermo Gomez Gomez , Jefe Oficina de Sistemas, Tel 5878720 ext. 10520  "/>
    <s v="Oficina de Sistemas"/>
    <n v="0"/>
    <n v="42"/>
    <s v="Cancelado"/>
    <x v="0"/>
    <x v="16"/>
    <n v="2"/>
    <n v="0"/>
    <n v="4"/>
    <n v="4"/>
    <n v="23"/>
    <m/>
    <m/>
    <m/>
    <m/>
    <m/>
    <m/>
    <m/>
    <m/>
    <m/>
    <m/>
    <m/>
    <m/>
    <m/>
    <m/>
    <m/>
    <m/>
    <m/>
    <m/>
    <m/>
    <s v="Cancelado"/>
  </r>
  <r>
    <s v="81112204, 81112210"/>
    <s v="Soporte y garantía sistema Siri"/>
    <s v="enero"/>
    <s v="12 meses"/>
    <s v="contratación directa"/>
    <x v="0"/>
    <n v="124272890"/>
    <n v="124272890"/>
    <s v="No"/>
    <s v="N/A"/>
    <s v="Guillermo Gomez Gomez , Jefe Oficina de Sistemas, Tel 5878720 ext. 10520  "/>
    <s v="Oficina de Sistemas"/>
    <n v="0"/>
    <n v="43"/>
    <s v="Programado"/>
    <x v="0"/>
    <x v="14"/>
    <n v="2"/>
    <n v="0"/>
    <n v="4"/>
    <n v="5"/>
    <n v="13"/>
    <m/>
    <m/>
    <n v="124272890"/>
    <n v="4418"/>
    <d v="2018-01-04T00:00:00"/>
    <m/>
    <s v="La adquisición de la garantía y la prestación del servicio de personalización del sistema de información WEB SIRI."/>
    <s v="COMPRAVENTA"/>
    <s v="179-009-2018"/>
    <d v="2018-01-25T00:00:00"/>
    <m/>
    <m/>
    <n v="122518251.76000001"/>
    <n v="122518251.76000001"/>
    <m/>
    <d v="2018-02-01T00:00:00"/>
    <d v="2018-12-31T00:00:00"/>
    <d v="2018-01-30T00:00:00"/>
    <m/>
    <s v="Contratado"/>
  </r>
  <r>
    <s v="81112204, 81112210"/>
    <s v="Soporte y garantía sistema IGA/INTEGRA"/>
    <s v="junio"/>
    <s v="12 meses"/>
    <s v="contratación directa"/>
    <x v="0"/>
    <n v="80000000"/>
    <n v="80000000"/>
    <s v="No"/>
    <s v="N/A"/>
    <s v="Guillermo Gomez Gomez , Jefe Oficina de Sistemas, Tel 5878720 ext. 10520  "/>
    <s v="Oficina de Sistemas"/>
    <n v="0"/>
    <n v="44"/>
    <s v="Programado"/>
    <x v="0"/>
    <x v="14"/>
    <n v="2"/>
    <n v="0"/>
    <n v="4"/>
    <n v="5"/>
    <n v="13"/>
    <m/>
    <m/>
    <m/>
    <m/>
    <m/>
    <m/>
    <m/>
    <m/>
    <m/>
    <m/>
    <m/>
    <m/>
    <m/>
    <m/>
    <m/>
    <m/>
    <m/>
    <m/>
    <m/>
    <s v="Pendiente radicar"/>
  </r>
  <r>
    <s v="81112204, 81112210"/>
    <s v="Soporte y garantía sistema ITA"/>
    <s v="marzo"/>
    <s v="12 meses"/>
    <s v="Concurso de méritos"/>
    <x v="0"/>
    <n v="40000000"/>
    <n v="40000000"/>
    <s v="No"/>
    <s v="N/A"/>
    <s v="Guillermo Gomez Gomez , Jefe Oficina de Sistemas, Tel 5878720 ext. 10520  "/>
    <s v="Oficina de Sistemas"/>
    <n v="0"/>
    <n v="44"/>
    <s v="Programado"/>
    <x v="0"/>
    <x v="14"/>
    <n v="2"/>
    <n v="0"/>
    <n v="4"/>
    <n v="5"/>
    <n v="13"/>
    <m/>
    <m/>
    <m/>
    <m/>
    <m/>
    <m/>
    <m/>
    <m/>
    <m/>
    <m/>
    <m/>
    <m/>
    <m/>
    <m/>
    <m/>
    <m/>
    <m/>
    <m/>
    <m/>
    <m/>
  </r>
  <r>
    <n v="81111504"/>
    <s v="Mantenimiento Perfectivo SIM"/>
    <s v="julio"/>
    <s v="5 meses"/>
    <s v="Concurso de méritos"/>
    <x v="3"/>
    <n v="300000000"/>
    <n v="300000000"/>
    <s v="No"/>
    <s v="N/A"/>
    <s v="Guillermo Gomez Gomez , Jefe Oficina de Sistemas, Tel 5878720 ext. 10520  "/>
    <s v="Oficina de Sistemas"/>
    <m/>
    <n v="44"/>
    <s v="Programado"/>
    <x v="2"/>
    <x v="17"/>
    <n v="2599"/>
    <n v="1000"/>
    <n v="1"/>
    <n v="11"/>
    <m/>
    <m/>
    <m/>
    <m/>
    <m/>
    <m/>
    <m/>
    <m/>
    <m/>
    <m/>
    <m/>
    <m/>
    <m/>
    <m/>
    <m/>
    <m/>
    <m/>
    <m/>
    <m/>
    <m/>
    <m/>
  </r>
  <r>
    <s v="81112204, 81112210"/>
    <s v="Soporte y garantía sistema TQM"/>
    <s v="enero"/>
    <s v="12 meses"/>
    <s v="contratación directa"/>
    <x v="0"/>
    <n v="0"/>
    <n v="0"/>
    <s v="No"/>
    <s v="N/A"/>
    <s v="Guillermo Gomez Gomez , Jefe Oficina de Sistemas, Tel 5878720 ext. 10520  "/>
    <s v="Oficina de Sistemas"/>
    <n v="0"/>
    <n v="45"/>
    <s v="No financiado"/>
    <x v="0"/>
    <x v="14"/>
    <n v="2"/>
    <n v="0"/>
    <n v="4"/>
    <n v="5"/>
    <n v="13"/>
    <m/>
    <m/>
    <m/>
    <m/>
    <m/>
    <m/>
    <m/>
    <m/>
    <m/>
    <m/>
    <m/>
    <m/>
    <m/>
    <m/>
    <m/>
    <m/>
    <m/>
    <m/>
    <m/>
    <s v="No financiado"/>
  </r>
  <r>
    <s v="81112204, 81112210"/>
    <s v="Soporte y garantía sistema SIAF"/>
    <s v="enero"/>
    <s v="12 meses"/>
    <s v="contratación directa"/>
    <x v="0"/>
    <n v="459603797"/>
    <n v="459603797"/>
    <s v="No"/>
    <s v="N/A"/>
    <s v="Guillermo Gomez Gomez , Jefe Oficina de Sistemas, Tel 5878720 ext. 10520  "/>
    <s v="Oficina de Sistemas"/>
    <n v="0"/>
    <n v="47"/>
    <s v="Programado"/>
    <x v="0"/>
    <x v="14"/>
    <n v="2"/>
    <n v="0"/>
    <n v="4"/>
    <n v="5"/>
    <n v="13"/>
    <m/>
    <m/>
    <n v="194988750"/>
    <n v="14118"/>
    <d v="2018-01-22T00:00:00"/>
    <m/>
    <s v="La adquisición de la garantía y la prestación del servicio de personalización de los productos de siftware salin - almacén e inventarios - sifip contabilidad, hoy - activos fijos y depreciaciones que hacen parte del sistema administrativo y financiero - s"/>
    <s v="PRESTACIÓN DE SERVICIOS"/>
    <s v="179-008-2018"/>
    <d v="2018-01-25T00:00:00"/>
    <m/>
    <m/>
    <n v="264615047"/>
    <n v="264615047"/>
    <m/>
    <d v="2018-01-31T00:00:00"/>
    <d v="2018-12-31T00:00:00"/>
    <d v="2018-01-23T00:00:00"/>
    <m/>
    <s v="Contratado"/>
  </r>
  <r>
    <s v="81112204, 81112210"/>
    <s v="Soporte y garantía sistema VIPLEVEL"/>
    <s v="enero"/>
    <s v="12 meses"/>
    <s v="contratación directa"/>
    <x v="0"/>
    <n v="377483770"/>
    <n v="377483770"/>
    <s v="No"/>
    <s v="N/A"/>
    <s v="Guillermo Gomez Gomez , Jefe Oficina de Sistemas, Tel 5878720 ext. 10520  "/>
    <s v="Oficina de Sistemas"/>
    <n v="0"/>
    <n v="48"/>
    <s v="Programado"/>
    <x v="0"/>
    <x v="14"/>
    <n v="2"/>
    <n v="0"/>
    <n v="4"/>
    <n v="5"/>
    <n v="13"/>
    <m/>
    <m/>
    <n v="377483770"/>
    <n v="13418"/>
    <d v="2018-01-17T00:00:00"/>
    <m/>
    <s v="La adquisición de la garantía y la prestación del servicio de personalización del software “Viplevel framework”  que soporta a &quot;viplevel cms v5.0&quot; del administrador de contenidos del portal y la intranet de la Procuraduría General de la Nación, de acuerdo"/>
    <s v="PRESTACIÓN DE SERVICIOS"/>
    <s v="179-005-2018"/>
    <d v="2018-01-24T00:00:00"/>
    <m/>
    <m/>
    <n v="377483770"/>
    <n v="377483770"/>
    <m/>
    <d v="2018-01-31T00:00:00"/>
    <d v="2018-12-31T00:00:00"/>
    <d v="2018-01-17T00:00:00"/>
    <m/>
    <s v="Contratado"/>
  </r>
  <r>
    <s v="81112204, 81112210"/>
    <s v="Soporte y garantía sistema STRATEGOS"/>
    <s v="enero"/>
    <s v="12 meses"/>
    <s v="contratación directa"/>
    <x v="0"/>
    <n v="142919028"/>
    <n v="142919028"/>
    <s v="No"/>
    <s v="N/A"/>
    <s v="Guillermo Gomez Gomez , Jefe Oficina de Sistemas, Tel 5878720 ext. 10520  "/>
    <s v="Oficina de Sistemas"/>
    <n v="0"/>
    <n v="49"/>
    <s v="Programado"/>
    <x v="0"/>
    <x v="14"/>
    <n v="2"/>
    <n v="0"/>
    <n v="4"/>
    <n v="5"/>
    <n v="13"/>
    <m/>
    <m/>
    <n v="142919028"/>
    <n v="12718"/>
    <d v="2018-01-15T00:00:00"/>
    <m/>
    <s v="Contratar la adquisición de la garantía y la prestación del servicio de personalización del sistema Strategos."/>
    <s v="PRESTACIÓN DE SERVICIOS"/>
    <s v="179-006-2018"/>
    <d v="2018-01-25T00:00:00"/>
    <m/>
    <m/>
    <n v="142919028"/>
    <n v="142919028"/>
    <m/>
    <d v="2018-01-31T00:00:00"/>
    <d v="2018-12-31T00:00:00"/>
    <d v="2018-01-23T00:00:00"/>
    <m/>
    <s v="Contratado"/>
  </r>
  <r>
    <s v="81112204, 81112210"/>
    <s v="Soporte y garantía sistema Costos"/>
    <s v="junio"/>
    <s v="12 meses"/>
    <s v="contratación directa"/>
    <x v="0"/>
    <n v="0"/>
    <n v="0"/>
    <s v="No"/>
    <s v="N/A"/>
    <s v="Guillermo Gomez Gomez , Jefe Oficina de Sistemas, Tel 5878720 ext. 10520  "/>
    <s v="Oficina de Sistemas"/>
    <n v="0"/>
    <n v="50"/>
    <s v="No financiado"/>
    <x v="1"/>
    <x v="6"/>
    <m/>
    <m/>
    <m/>
    <m/>
    <m/>
    <m/>
    <m/>
    <m/>
    <m/>
    <m/>
    <m/>
    <m/>
    <m/>
    <m/>
    <m/>
    <m/>
    <m/>
    <m/>
    <m/>
    <m/>
    <m/>
    <m/>
    <m/>
    <m/>
    <s v="No financiado"/>
  </r>
  <r>
    <s v="81112101, 83111602, 83112304"/>
    <s v="Servicio de conectividad - adición"/>
    <s v="julio"/>
    <s v="12 meses"/>
    <s v="Acuerdo Marco"/>
    <x v="0"/>
    <n v="360000000"/>
    <n v="360000000"/>
    <s v="No"/>
    <s v="N/A"/>
    <s v="Guillermo Gomez Gomez , Jefe Oficina de Sistemas, Tel 5878720 ext. 10520  "/>
    <s v="Oficina de Sistemas"/>
    <n v="0"/>
    <n v="51"/>
    <s v="Programado"/>
    <x v="0"/>
    <x v="4"/>
    <n v="2"/>
    <n v="0"/>
    <n v="4"/>
    <n v="6"/>
    <n v="5"/>
    <m/>
    <m/>
    <m/>
    <m/>
    <m/>
    <m/>
    <m/>
    <m/>
    <m/>
    <m/>
    <m/>
    <m/>
    <m/>
    <m/>
    <m/>
    <m/>
    <m/>
    <m/>
    <m/>
    <s v="Pendiente radicar"/>
  </r>
  <r>
    <s v="81112101, 83111602, 83112304"/>
    <s v="Servicio de conectividad - nuevo contrato"/>
    <s v="julio"/>
    <s v="12 meses"/>
    <s v="Acuerdo Marco"/>
    <x v="0"/>
    <n v="240000000"/>
    <n v="240000000"/>
    <s v="Si"/>
    <s v=" por tramitar"/>
    <s v="Guillermo Gomez Gomez , Jefe Oficina de Sistemas, Tel 5878720 ext. 10520  "/>
    <s v="Oficina de Sistemas"/>
    <n v="0"/>
    <n v="52"/>
    <s v="Programado"/>
    <x v="0"/>
    <x v="4"/>
    <n v="2"/>
    <n v="0"/>
    <n v="4"/>
    <n v="6"/>
    <n v="5"/>
    <m/>
    <m/>
    <m/>
    <m/>
    <m/>
    <m/>
    <m/>
    <m/>
    <m/>
    <m/>
    <m/>
    <m/>
    <m/>
    <m/>
    <m/>
    <m/>
    <m/>
    <m/>
    <m/>
    <s v="Pendiente radicar"/>
  </r>
  <r>
    <s v="81111811, 81111812, 81112204"/>
    <s v="Servicio de Mesa de Ayuda / adición "/>
    <s v="julio"/>
    <s v="7 meses"/>
    <s v="licitación pública"/>
    <x v="0"/>
    <n v="453390000"/>
    <n v="453390000"/>
    <s v="No"/>
    <s v="N/A"/>
    <s v="Guillermo Gomez Gomez , Jefe Oficina de Sistemas, Tel 5878720 ext. 10520  "/>
    <s v="Oficina de Sistemas"/>
    <n v="0"/>
    <n v="53"/>
    <s v="Programado"/>
    <x v="0"/>
    <x v="18"/>
    <n v="2"/>
    <n v="0"/>
    <n v="4"/>
    <n v="5"/>
    <n v="5"/>
    <m/>
    <m/>
    <n v="453390000"/>
    <n v="34318"/>
    <d v="2018-03-21T00:00:00"/>
    <m/>
    <m/>
    <m/>
    <m/>
    <m/>
    <m/>
    <m/>
    <m/>
    <m/>
    <m/>
    <m/>
    <m/>
    <m/>
    <m/>
    <s v="Adicionado"/>
  </r>
  <r>
    <s v="81111811, 81111812, 81112204"/>
    <s v="Servicio de Mesa de Ayuda"/>
    <s v="julio"/>
    <s v="7 meses"/>
    <s v="licitación pública"/>
    <x v="0"/>
    <n v="986610000"/>
    <n v="986610000"/>
    <s v="No"/>
    <s v="N/A"/>
    <s v="Guillermo Gomez Gomez , Jefe Oficina de Sistemas, Tel 5878720 ext. 10520  "/>
    <s v="Oficina de Sistemas"/>
    <n v="0"/>
    <n v="54"/>
    <s v="Programado"/>
    <x v="0"/>
    <x v="18"/>
    <n v="2"/>
    <n v="0"/>
    <n v="4"/>
    <n v="5"/>
    <n v="5"/>
    <m/>
    <m/>
    <n v="956610000"/>
    <n v="37118"/>
    <d v="2018-04-11T00:00:00"/>
    <m/>
    <m/>
    <m/>
    <m/>
    <m/>
    <m/>
    <m/>
    <m/>
    <m/>
    <m/>
    <m/>
    <m/>
    <m/>
    <m/>
    <s v="En proceso"/>
  </r>
  <r>
    <s v="55121606, 14111537, 55121608, 44103124"/>
    <s v="Insumos impresoras de stickers"/>
    <s v="junio"/>
    <s v="1 mes"/>
    <s v="Acuerdo Marco"/>
    <x v="0"/>
    <n v="39567185.840000004"/>
    <n v="39567185.840000004"/>
    <s v="No"/>
    <s v="N/A"/>
    <s v="Guillermo Gomez Gomez , Jefe Oficina de Sistemas, Tel 5878720 ext. 10520  "/>
    <s v="Oficina de Sistemas"/>
    <n v="0"/>
    <n v="55"/>
    <s v="Programado"/>
    <x v="0"/>
    <x v="19"/>
    <n v="2"/>
    <n v="0"/>
    <n v="4"/>
    <n v="4"/>
    <n v="15"/>
    <m/>
    <m/>
    <m/>
    <m/>
    <m/>
    <m/>
    <m/>
    <m/>
    <m/>
    <m/>
    <m/>
    <m/>
    <m/>
    <m/>
    <m/>
    <m/>
    <m/>
    <m/>
    <m/>
    <s v="Pendiente radicar"/>
  </r>
  <r>
    <s v="432332, 811118"/>
    <s v="Adquisición actualización y soporte licenciamiento solución Mcafee "/>
    <s v="julio"/>
    <s v="1 mes"/>
    <s v="Selección Abreviada con subasta inversa"/>
    <x v="0"/>
    <n v="350000000"/>
    <n v="350000000"/>
    <s v="No"/>
    <s v="N/A"/>
    <s v="Guillermo Gomez Gomez , Jefe Oficina de Sistemas, Tel 5878720 ext. 10520  "/>
    <s v="Oficina de Sistemas"/>
    <n v="0"/>
    <n v="56"/>
    <s v="Programado"/>
    <x v="0"/>
    <x v="14"/>
    <n v="2"/>
    <n v="0"/>
    <n v="4"/>
    <n v="5"/>
    <n v="13"/>
    <m/>
    <m/>
    <m/>
    <m/>
    <m/>
    <m/>
    <m/>
    <m/>
    <m/>
    <m/>
    <m/>
    <m/>
    <m/>
    <m/>
    <m/>
    <m/>
    <m/>
    <m/>
    <m/>
    <s v="Pendiente radicar"/>
  </r>
  <r>
    <n v="43232407"/>
    <s v="3 Licencia de Autocad 2018, full en español. Licencias por 3 años."/>
    <s v="marzo"/>
    <s v="36 meses"/>
    <s v="subasta inversa"/>
    <x v="0"/>
    <n v="1034999.9999999999"/>
    <n v="1034999.9999999999"/>
    <s v="No"/>
    <s v="N/A"/>
    <s v="Herbert Harbey Romero Rios , Dirección Investigaciones Especiales, Tel 5878720 ext. 12200"/>
    <s v="Dirección Nacional de investigaciones Especiales"/>
    <n v="0"/>
    <n v="57"/>
    <s v="No financiado"/>
    <x v="1"/>
    <x v="6"/>
    <m/>
    <m/>
    <m/>
    <m/>
    <m/>
    <m/>
    <m/>
    <m/>
    <m/>
    <m/>
    <m/>
    <m/>
    <m/>
    <m/>
    <m/>
    <m/>
    <m/>
    <m/>
    <m/>
    <m/>
    <m/>
    <m/>
    <m/>
    <m/>
    <s v="No financiado"/>
  </r>
  <r>
    <n v="432020"/>
    <s v="Unidad de almacenamiento - NAS 200 TB"/>
    <s v="marzo"/>
    <s v="4 meses"/>
    <s v="subasta inversa"/>
    <x v="0"/>
    <n v="68750000"/>
    <n v="68750000"/>
    <s v="No"/>
    <s v="N/A"/>
    <s v="Herbert Harbey Romero Rios , Dirección Investigaciones Especiales, Tel 5878720 ext. 12200"/>
    <s v="Dirección Nacional de investigaciones Especiales"/>
    <n v="0"/>
    <n v="58"/>
    <s v="No financiado"/>
    <x v="1"/>
    <x v="6"/>
    <m/>
    <m/>
    <m/>
    <m/>
    <m/>
    <m/>
    <m/>
    <m/>
    <m/>
    <m/>
    <m/>
    <m/>
    <m/>
    <m/>
    <m/>
    <m/>
    <m/>
    <m/>
    <m/>
    <m/>
    <m/>
    <m/>
    <m/>
    <m/>
    <s v="No financiado"/>
  </r>
  <r>
    <n v="432020"/>
    <s v="30 Discos duros externos de 6 TB."/>
    <s v="marzo"/>
    <s v="4 meses"/>
    <s v="subasta inversa"/>
    <x v="0"/>
    <n v="32250000"/>
    <n v="32250000"/>
    <s v="No"/>
    <s v="N/A"/>
    <s v="Herbert Harbey Romero Rios , Dirección Investigaciones Especiales, Tel 5878720 ext. 12200"/>
    <s v="Dirección Nacional de investigaciones Especiales"/>
    <n v="0"/>
    <n v="59"/>
    <s v="No financiado"/>
    <x v="1"/>
    <x v="6"/>
    <m/>
    <m/>
    <m/>
    <m/>
    <m/>
    <m/>
    <m/>
    <m/>
    <m/>
    <m/>
    <m/>
    <m/>
    <m/>
    <m/>
    <m/>
    <m/>
    <m/>
    <m/>
    <m/>
    <m/>
    <m/>
    <m/>
    <m/>
    <m/>
    <s v="No financiado"/>
  </r>
  <r>
    <n v="2711"/>
    <s v="Dos Kit de bloqueadores con cables."/>
    <s v="marzo"/>
    <s v="4 meses"/>
    <s v="subasta inversa"/>
    <x v="0"/>
    <n v="15000000"/>
    <n v="15000000"/>
    <s v="No"/>
    <s v="N/A"/>
    <s v="Herbert Harbey Romero Rios , Dirección Investigaciones Especiales, Tel 5878720 ext. 12200"/>
    <s v="Dirección Nacional de investigaciones Especiales"/>
    <n v="0"/>
    <n v="60"/>
    <s v="No financiado"/>
    <x v="1"/>
    <x v="6"/>
    <m/>
    <m/>
    <m/>
    <m/>
    <m/>
    <m/>
    <m/>
    <m/>
    <m/>
    <m/>
    <m/>
    <m/>
    <m/>
    <m/>
    <m/>
    <m/>
    <m/>
    <m/>
    <m/>
    <m/>
    <m/>
    <m/>
    <m/>
    <m/>
    <s v="No financiado"/>
  </r>
  <r>
    <n v="451215"/>
    <s v="Cámara fotográfica compacta, 20 megapíxeles, tamaño de la pantalla 3&quot;, zoom digital, zoom óptico, resolución FHD, wifi."/>
    <s v="marzo"/>
    <s v="4 meses"/>
    <s v="subasta inversa"/>
    <x v="0"/>
    <n v="6000000"/>
    <n v="6000000"/>
    <s v="No"/>
    <s v="N/A"/>
    <s v="Herbert Harbey Romero Rios , Dirección Investigaciones Especiales, Tel 5878720 ext. 12200"/>
    <s v="Dirección Nacional de investigaciones Especiales"/>
    <n v="0"/>
    <n v="61"/>
    <s v="No financiado"/>
    <x v="1"/>
    <x v="6"/>
    <m/>
    <m/>
    <m/>
    <m/>
    <m/>
    <m/>
    <m/>
    <m/>
    <m/>
    <m/>
    <m/>
    <m/>
    <m/>
    <m/>
    <m/>
    <m/>
    <m/>
    <m/>
    <m/>
    <m/>
    <m/>
    <m/>
    <m/>
    <m/>
    <s v="No financiado"/>
  </r>
  <r>
    <n v="432315"/>
    <s v="Risk Simulator Versión 2017 - Licencia Perpetua para 01 Equipo."/>
    <s v="marzo"/>
    <s v="2 meses"/>
    <s v="subasta inversa"/>
    <x v="0"/>
    <n v="25158000"/>
    <n v="25158000"/>
    <s v="No"/>
    <s v="N/A"/>
    <s v="Herbert Harbey Romero Rios , Dirección Investigaciones Especiales, Tel 5878720 ext. 12200"/>
    <s v="Dirección Nacional de investigaciones Especiales"/>
    <n v="0"/>
    <n v="62"/>
    <s v="No financiado"/>
    <x v="1"/>
    <x v="6"/>
    <m/>
    <m/>
    <m/>
    <m/>
    <m/>
    <m/>
    <m/>
    <m/>
    <m/>
    <m/>
    <m/>
    <m/>
    <m/>
    <m/>
    <m/>
    <m/>
    <m/>
    <m/>
    <m/>
    <m/>
    <m/>
    <m/>
    <m/>
    <m/>
    <s v="No financiado"/>
  </r>
  <r>
    <n v="432315"/>
    <s v="Stata MP Edición Versión 14 - Licencia Perpetua para 01 Equipo."/>
    <s v="marzo"/>
    <s v="2 meses"/>
    <s v="subasta inversa"/>
    <x v="0"/>
    <n v="39534000"/>
    <n v="39534000"/>
    <s v="No"/>
    <s v="N/A"/>
    <s v="Herbert Harbey Romero Rios , Dirección Investigaciones Especiales, Tel 5878720 ext. 12200"/>
    <s v="Dirección Nacional de investigaciones Especiales"/>
    <n v="0"/>
    <n v="63"/>
    <s v="No financiado"/>
    <x v="1"/>
    <x v="6"/>
    <m/>
    <m/>
    <m/>
    <m/>
    <m/>
    <m/>
    <m/>
    <m/>
    <m/>
    <m/>
    <m/>
    <m/>
    <m/>
    <m/>
    <m/>
    <m/>
    <m/>
    <m/>
    <m/>
    <m/>
    <m/>
    <m/>
    <m/>
    <m/>
    <s v="No financiado"/>
  </r>
  <r>
    <n v="432315"/>
    <s v="Eviews Estándar Edición Versión 9.5 - Licencia Perpetua para 01 Equipo."/>
    <s v="marzo"/>
    <s v="2 meses"/>
    <s v="subasta inversa"/>
    <x v="0"/>
    <n v="22762000"/>
    <n v="22762000"/>
    <s v="No"/>
    <s v="N/A"/>
    <s v="Herbert Harbey Romero Rios , Dirección Investigaciones Especiales, Tel 5878720 ext. 12200"/>
    <s v="Dirección Nacional de investigaciones Especiales"/>
    <n v="0"/>
    <n v="64"/>
    <s v="No financiado"/>
    <x v="1"/>
    <x v="6"/>
    <m/>
    <m/>
    <m/>
    <m/>
    <m/>
    <m/>
    <m/>
    <m/>
    <m/>
    <m/>
    <m/>
    <m/>
    <m/>
    <m/>
    <m/>
    <m/>
    <m/>
    <m/>
    <m/>
    <m/>
    <m/>
    <m/>
    <m/>
    <m/>
    <s v="Pendiente radicar"/>
  </r>
  <r>
    <n v="432315"/>
    <s v="4 Renovación de licencias encase Forense S/N: V1068740342 S/N: V46268773S/N: V130467151 S/N: V130467151 S/N: V1460024617 Hasta 30/12/2020."/>
    <s v="marzo"/>
    <s v="4 meses"/>
    <s v="subasta inversa"/>
    <x v="0"/>
    <n v="44125200"/>
    <n v="44125200"/>
    <s v="No"/>
    <s v="N/A"/>
    <s v="Herbert Harbey Romero Rios , Dirección Investigaciones Especiales, Tel 5878720 ext. 12200"/>
    <s v="Dirección Nacional de investigaciones Especiales"/>
    <n v="0"/>
    <n v="65"/>
    <s v="No financiado"/>
    <x v="1"/>
    <x v="6"/>
    <m/>
    <m/>
    <m/>
    <m/>
    <m/>
    <m/>
    <m/>
    <m/>
    <m/>
    <m/>
    <m/>
    <m/>
    <m/>
    <m/>
    <m/>
    <m/>
    <m/>
    <m/>
    <m/>
    <m/>
    <m/>
    <m/>
    <m/>
    <m/>
    <s v="No financiado"/>
  </r>
  <r>
    <n v="432315"/>
    <s v="5 Renovación de licencias FTK S/N:2-1329965; S/N:2-1329970;S/N:2-1329971,S/N:2-1329972;S/N:2-1329974 Hasta 30/12/2020."/>
    <s v="marzo"/>
    <s v="4 meses"/>
    <s v="subasta inversa"/>
    <x v="0"/>
    <n v="182171150"/>
    <n v="182171150"/>
    <s v="No"/>
    <s v="N/A"/>
    <s v="Herbert Harbey Romero Rios , Dirección Investigaciones Especiales, Tel 5878720 ext. 12200"/>
    <s v="Dirección Nacional de investigaciones Especiales"/>
    <n v="0"/>
    <n v="66"/>
    <s v="No financiado"/>
    <x v="1"/>
    <x v="6"/>
    <m/>
    <m/>
    <m/>
    <m/>
    <m/>
    <m/>
    <m/>
    <m/>
    <m/>
    <m/>
    <m/>
    <m/>
    <m/>
    <m/>
    <m/>
    <m/>
    <m/>
    <m/>
    <m/>
    <m/>
    <m/>
    <m/>
    <m/>
    <m/>
    <s v="No financiado"/>
  </r>
  <r>
    <n v="432315"/>
    <s v="3 Licencia encase Forense, última versión, actualización y soporte por 3 años."/>
    <s v="marzo"/>
    <s v="4 meses"/>
    <s v="subasta inversa"/>
    <x v="0"/>
    <n v="112212240"/>
    <n v="112212240"/>
    <s v="No"/>
    <s v="N/A"/>
    <s v="Herbert Harbey Romero Rios , Dirección Investigaciones Especiales, Tel 5878720 ext. 12200"/>
    <s v="Dirección Nacional de investigaciones Especiales"/>
    <n v="0"/>
    <n v="67"/>
    <s v="No financiado"/>
    <x v="1"/>
    <x v="6"/>
    <m/>
    <m/>
    <m/>
    <m/>
    <m/>
    <m/>
    <m/>
    <m/>
    <m/>
    <m/>
    <m/>
    <m/>
    <m/>
    <m/>
    <m/>
    <m/>
    <m/>
    <m/>
    <m/>
    <m/>
    <m/>
    <m/>
    <m/>
    <m/>
    <s v="No financiado"/>
  </r>
  <r>
    <n v="432315"/>
    <s v="2 Licencia FTK; última versión, actualización y soporte por 3 años."/>
    <s v="marzo"/>
    <s v="4 meses"/>
    <s v="subasta inversa"/>
    <x v="0"/>
    <n v="115180100"/>
    <n v="115180100"/>
    <s v="No"/>
    <s v="N/A"/>
    <s v="Herbert Harbey Romero Rios , Dirección Investigaciones Especiales, Tel 5878720 ext. 12200"/>
    <s v="Dirección Nacional de investigaciones Especiales"/>
    <n v="0"/>
    <n v="68"/>
    <s v="No financiado"/>
    <x v="1"/>
    <x v="6"/>
    <m/>
    <m/>
    <m/>
    <m/>
    <m/>
    <m/>
    <m/>
    <m/>
    <m/>
    <m/>
    <m/>
    <m/>
    <m/>
    <m/>
    <m/>
    <m/>
    <m/>
    <m/>
    <m/>
    <m/>
    <m/>
    <m/>
    <m/>
    <m/>
    <s v="No financiado"/>
  </r>
  <r>
    <n v="432315"/>
    <s v="2 Licencias de software  CFIS -para análisis patrimonial- por 3 años."/>
    <s v="marzo"/>
    <s v="4 meses"/>
    <s v="subasta inversa"/>
    <x v="0"/>
    <n v="324991500"/>
    <n v="324991500"/>
    <s v="No"/>
    <s v="N/A"/>
    <s v="Herbert Harbey Romero Rios , Dirección Investigaciones Especiales, Tel 5878720 ext. 12200"/>
    <s v="Dirección Nacional de investigaciones Especiales"/>
    <n v="0"/>
    <n v="69"/>
    <s v="No financiado"/>
    <x v="1"/>
    <x v="6"/>
    <m/>
    <m/>
    <m/>
    <m/>
    <m/>
    <m/>
    <m/>
    <m/>
    <m/>
    <m/>
    <m/>
    <m/>
    <m/>
    <m/>
    <m/>
    <m/>
    <m/>
    <m/>
    <m/>
    <m/>
    <m/>
    <m/>
    <m/>
    <m/>
    <s v="No financiado"/>
  </r>
  <r>
    <n v="432315"/>
    <s v="3 Software para Informática Forense UFED 4PC de Cellebrite y Complementos, por tres años."/>
    <s v="marzo"/>
    <s v="4 meses"/>
    <s v="subasta inversa"/>
    <x v="0"/>
    <n v="600000000"/>
    <n v="600000000"/>
    <s v="No"/>
    <s v="N/A"/>
    <s v="Herbert Harbey Romero Rios , Dirección Investigaciones Especiales, Tel 5878720 ext. 12200"/>
    <s v="Dirección Nacional de investigaciones Especiales"/>
    <n v="0"/>
    <n v="70"/>
    <s v="No financiado"/>
    <x v="1"/>
    <x v="6"/>
    <m/>
    <m/>
    <m/>
    <m/>
    <m/>
    <m/>
    <m/>
    <m/>
    <m/>
    <m/>
    <m/>
    <m/>
    <m/>
    <m/>
    <m/>
    <m/>
    <m/>
    <m/>
    <m/>
    <m/>
    <m/>
    <m/>
    <m/>
    <m/>
    <s v="No financiado"/>
  </r>
  <r>
    <n v="432315"/>
    <s v="1 Solución para análisis de dispositivos móviles UFED TOUCH 2 Ultimate Reforzado."/>
    <s v="marzo"/>
    <s v="4 meses"/>
    <s v="subasta inversa"/>
    <x v="0"/>
    <n v="200000000"/>
    <n v="200000000"/>
    <s v="No"/>
    <s v="N/A"/>
    <s v="Herbert Harbey Romero Rios , Dirección Investigaciones Especiales, Tel 5878720 ext. 12200"/>
    <s v="Dirección Nacional de investigaciones Especiales"/>
    <n v="0"/>
    <n v="71"/>
    <s v="No financiado"/>
    <x v="1"/>
    <x v="6"/>
    <m/>
    <m/>
    <m/>
    <m/>
    <m/>
    <m/>
    <m/>
    <m/>
    <m/>
    <m/>
    <m/>
    <m/>
    <m/>
    <m/>
    <m/>
    <m/>
    <m/>
    <m/>
    <m/>
    <m/>
    <m/>
    <m/>
    <m/>
    <m/>
    <s v="No financiado"/>
  </r>
  <r>
    <n v="411116"/>
    <s v="Calibrador digital."/>
    <s v="marzo"/>
    <s v="4 meses"/>
    <s v="subasta inversa"/>
    <x v="0"/>
    <n v="3577264"/>
    <n v="3577264"/>
    <s v="No"/>
    <s v="N/A"/>
    <s v="Herbert Harbey Romero Rios , Dirección Investigaciones Especiales, Tel 5878720 ext. 12200"/>
    <s v="Dirección Nacional de investigaciones Especiales"/>
    <n v="0"/>
    <n v="72"/>
    <s v="No financiado"/>
    <x v="1"/>
    <x v="6"/>
    <m/>
    <m/>
    <m/>
    <m/>
    <m/>
    <m/>
    <m/>
    <m/>
    <m/>
    <m/>
    <m/>
    <m/>
    <m/>
    <m/>
    <m/>
    <m/>
    <m/>
    <m/>
    <m/>
    <m/>
    <m/>
    <m/>
    <m/>
    <m/>
    <s v="No financiado"/>
  </r>
  <r>
    <n v="411115"/>
    <s v="Balanza digital electrónica, para balística."/>
    <s v="marzo"/>
    <s v="4 meses"/>
    <s v="subasta inversa"/>
    <x v="0"/>
    <n v="4524000"/>
    <n v="4524000"/>
    <s v="No"/>
    <s v="N/A"/>
    <s v="Herbert Harbey Romero Rios , Dirección Investigaciones Especiales, Tel 5878720 ext. 12200"/>
    <s v="Dirección Nacional de investigaciones Especiales"/>
    <n v="0"/>
    <n v="73"/>
    <s v="No financiado"/>
    <x v="1"/>
    <x v="6"/>
    <m/>
    <m/>
    <m/>
    <m/>
    <m/>
    <m/>
    <m/>
    <m/>
    <m/>
    <m/>
    <m/>
    <m/>
    <m/>
    <m/>
    <m/>
    <m/>
    <m/>
    <m/>
    <m/>
    <m/>
    <m/>
    <m/>
    <m/>
    <m/>
    <s v="No financiado"/>
  </r>
  <r>
    <n v="411145"/>
    <s v="Dinamómetro digital."/>
    <s v="marzo"/>
    <s v="4 meses"/>
    <s v="subasta inversa"/>
    <x v="0"/>
    <n v="3972390"/>
    <n v="3972390"/>
    <s v="No"/>
    <s v="N/A"/>
    <s v="Herbert Harbey Romero Rios , Dirección Investigaciones Especiales, Tel 5878720 ext. 12200"/>
    <s v="Dirección Nacional de investigaciones Especiales"/>
    <n v="0"/>
    <n v="74"/>
    <s v="No financiado"/>
    <x v="1"/>
    <x v="6"/>
    <m/>
    <m/>
    <m/>
    <m/>
    <m/>
    <m/>
    <m/>
    <m/>
    <m/>
    <m/>
    <m/>
    <m/>
    <m/>
    <m/>
    <m/>
    <m/>
    <m/>
    <m/>
    <m/>
    <m/>
    <m/>
    <m/>
    <m/>
    <m/>
    <s v="No financiado"/>
  </r>
  <r>
    <n v="411117"/>
    <s v="Microscopio estereoscopio."/>
    <s v="marzo"/>
    <s v="4 meses"/>
    <s v="subasta inversa"/>
    <x v="0"/>
    <n v="70227096"/>
    <n v="70227096"/>
    <s v="No"/>
    <s v="N/A"/>
    <s v="Herbert Harbey Romero Rios , Dirección Investigaciones Especiales, Tel 5878720 ext. 12200"/>
    <s v="Dirección Nacional de investigaciones Especiales"/>
    <n v="0"/>
    <n v="75"/>
    <s v="No financiado"/>
    <x v="1"/>
    <x v="6"/>
    <m/>
    <m/>
    <m/>
    <m/>
    <m/>
    <m/>
    <m/>
    <m/>
    <m/>
    <m/>
    <m/>
    <m/>
    <m/>
    <m/>
    <m/>
    <m/>
    <m/>
    <m/>
    <m/>
    <m/>
    <m/>
    <m/>
    <m/>
    <m/>
    <s v="No financiado"/>
  </r>
  <r>
    <n v="27110000"/>
    <s v="Kit de herramienta para arme y desarme de armas de fuego."/>
    <s v="marzo"/>
    <s v="4 meses"/>
    <s v="subasta inversa"/>
    <x v="0"/>
    <n v="7243494.7199999997"/>
    <n v="7243494.7199999997"/>
    <s v="No"/>
    <s v="N/A"/>
    <s v="Herbert Harbey Romero Rios , Dirección Investigaciones Especiales, Tel 5878720 ext. 12200"/>
    <s v="Dirección Nacional de investigaciones Especiales"/>
    <n v="0"/>
    <n v="76"/>
    <s v="No financiado"/>
    <x v="1"/>
    <x v="6"/>
    <m/>
    <m/>
    <m/>
    <m/>
    <m/>
    <m/>
    <m/>
    <m/>
    <m/>
    <m/>
    <m/>
    <m/>
    <m/>
    <m/>
    <m/>
    <m/>
    <m/>
    <m/>
    <m/>
    <m/>
    <m/>
    <m/>
    <m/>
    <m/>
    <s v="No financiado"/>
  </r>
  <r>
    <n v="411117"/>
    <s v="Binoculares con cámara."/>
    <s v="marzo"/>
    <s v="4 meses"/>
    <s v="subasta inversa"/>
    <x v="0"/>
    <n v="389800"/>
    <n v="389800"/>
    <s v="No"/>
    <s v="N/A"/>
    <s v="Herbert Harbey Romero Rios , Dirección Investigaciones Especiales, Tel 5878720 ext. 12200"/>
    <s v="Dirección Nacional de investigaciones Especiales"/>
    <n v="0"/>
    <n v="77"/>
    <s v="No financiado"/>
    <x v="1"/>
    <x v="6"/>
    <m/>
    <m/>
    <m/>
    <m/>
    <m/>
    <m/>
    <m/>
    <m/>
    <m/>
    <m/>
    <m/>
    <m/>
    <m/>
    <m/>
    <m/>
    <m/>
    <m/>
    <m/>
    <m/>
    <m/>
    <m/>
    <m/>
    <m/>
    <m/>
    <s v="No financiado"/>
  </r>
  <r>
    <n v="391116"/>
    <s v="Linternas mag lite (09)."/>
    <s v="marzo"/>
    <s v="4 meses"/>
    <s v="subasta inversa"/>
    <x v="0"/>
    <n v="1665000"/>
    <n v="1665000"/>
    <s v="No"/>
    <s v="N/A"/>
    <s v="Herbert Harbey Romero Rios , Dirección Investigaciones Especiales, Tel 5878720 ext. 12200"/>
    <s v="Dirección Nacional de investigaciones Especiales"/>
    <n v="0"/>
    <n v="78"/>
    <s v="No financiado"/>
    <x v="1"/>
    <x v="6"/>
    <m/>
    <m/>
    <m/>
    <m/>
    <m/>
    <m/>
    <m/>
    <m/>
    <m/>
    <m/>
    <m/>
    <m/>
    <m/>
    <m/>
    <m/>
    <m/>
    <m/>
    <m/>
    <m/>
    <m/>
    <m/>
    <m/>
    <m/>
    <m/>
    <s v="No financiado"/>
  </r>
  <r>
    <n v="411119"/>
    <s v="5 navegador gps."/>
    <s v="marzo"/>
    <s v="4 meses"/>
    <s v="subasta inversa"/>
    <x v="0"/>
    <n v="8445000"/>
    <n v="8445000"/>
    <s v="No"/>
    <s v="N/A"/>
    <s v="Herbert Harbey Romero Rios , Dirección Investigaciones Especiales, Tel 5878720 ext. 12200"/>
    <s v="Dirección Nacional de investigaciones Especiales"/>
    <n v="0"/>
    <n v="79"/>
    <s v="No financiado"/>
    <x v="1"/>
    <x v="6"/>
    <m/>
    <m/>
    <m/>
    <m/>
    <m/>
    <m/>
    <m/>
    <m/>
    <m/>
    <m/>
    <m/>
    <m/>
    <m/>
    <m/>
    <m/>
    <m/>
    <m/>
    <m/>
    <m/>
    <m/>
    <m/>
    <m/>
    <m/>
    <m/>
    <s v="No financiado"/>
  </r>
  <r>
    <n v="561121"/>
    <s v="Silla para microscopio. "/>
    <s v="marzo"/>
    <s v="4 meses"/>
    <s v="subasta inversa"/>
    <x v="0"/>
    <n v="576000"/>
    <n v="576000"/>
    <s v="No"/>
    <s v="N/A"/>
    <s v="Herbert Harbey Romero Rios , Dirección Investigaciones Especiales, Tel 5878720 ext. 12200"/>
    <s v="Dirección Nacional de investigaciones Especiales"/>
    <n v="0"/>
    <n v="80"/>
    <s v="No financiado"/>
    <x v="1"/>
    <x v="6"/>
    <m/>
    <m/>
    <m/>
    <m/>
    <m/>
    <m/>
    <m/>
    <m/>
    <m/>
    <m/>
    <m/>
    <m/>
    <m/>
    <m/>
    <m/>
    <m/>
    <m/>
    <m/>
    <m/>
    <m/>
    <m/>
    <m/>
    <m/>
    <m/>
    <s v="No financiado"/>
  </r>
  <r>
    <n v="76111501"/>
    <s v="Adquisición de papelería y útiles de oficina."/>
    <s v="junio"/>
    <s v="7 meses"/>
    <s v="Acuerdo Marco/Selección Abreviada con subasta inversa"/>
    <x v="0"/>
    <n v="1159185519.99525"/>
    <n v="1159185519.99525"/>
    <s v="No"/>
    <s v="N/A"/>
    <s v="Gloria Stella Angarita Salamanca - COORDINADORA GRUPO ALMACEN E INVENTARIOS;  EXT. 13402/04"/>
    <s v="Grupo Almacen e inventarios"/>
    <n v="0"/>
    <n v="81"/>
    <s v="Programado"/>
    <x v="0"/>
    <x v="19"/>
    <n v="2"/>
    <n v="0"/>
    <n v="4"/>
    <n v="4"/>
    <n v="15"/>
    <m/>
    <m/>
    <m/>
    <m/>
    <m/>
    <m/>
    <m/>
    <m/>
    <m/>
    <m/>
    <m/>
    <m/>
    <m/>
    <m/>
    <m/>
    <m/>
    <m/>
    <m/>
    <m/>
    <s v="Pendiente radicar"/>
  </r>
  <r>
    <n v="76111501"/>
    <s v="Adquisición de consumibles de impresión (Tóner y cintas)"/>
    <s v="mayo"/>
    <s v="7 meses"/>
    <s v="Acuerdo Marco/Selección Abreviada con subasta inversa"/>
    <x v="0"/>
    <n v="1313334776.1301653"/>
    <n v="1313334776.1301653"/>
    <s v="No"/>
    <s v="N/A"/>
    <s v="Gloria Stella Angarita Salamanca - COORDINADORA GRUPO ALMACEN E INVENTARIOS;  EXT. 13402/04"/>
    <s v="Grupo Almacen e inventarios"/>
    <n v="0"/>
    <n v="82"/>
    <s v="Programado"/>
    <x v="0"/>
    <x v="19"/>
    <n v="2"/>
    <n v="0"/>
    <n v="4"/>
    <n v="4"/>
    <n v="15"/>
    <m/>
    <m/>
    <m/>
    <m/>
    <m/>
    <m/>
    <m/>
    <m/>
    <m/>
    <m/>
    <m/>
    <m/>
    <m/>
    <m/>
    <m/>
    <m/>
    <m/>
    <m/>
    <d v="2018-05-21T00:00:00"/>
    <s v="Verificar DA"/>
  </r>
  <r>
    <n v="78101802"/>
    <s v="Servicio de transporte y embalaje de muebles y mercancías de la Procuraduría General de la Nación, a sus sedes dentro del territorio nacional."/>
    <s v="mayo"/>
    <s v="6 meses"/>
    <s v="Acuerdo Marco"/>
    <x v="0"/>
    <n v="85000000"/>
    <n v="85000000"/>
    <s v="No"/>
    <s v="N/A"/>
    <s v="Gloria Stella Angarita-                 Coordinador Grupo Almacén e Inventarios;  EXT. 13400; email fcardenas@procuraduria.gov.co"/>
    <s v="Grupo de Almacen e Inventarios "/>
    <n v="0"/>
    <n v="83"/>
    <s v="Programado"/>
    <x v="0"/>
    <x v="20"/>
    <n v="2"/>
    <n v="0"/>
    <n v="4"/>
    <n v="6"/>
    <n v="3"/>
    <m/>
    <m/>
    <n v="52465262"/>
    <n v="46918"/>
    <d v="2018-05-23T00:00:00"/>
    <m/>
    <m/>
    <m/>
    <m/>
    <m/>
    <m/>
    <m/>
    <m/>
    <m/>
    <m/>
    <m/>
    <m/>
    <m/>
    <m/>
    <s v="Verificar DA"/>
  </r>
  <r>
    <n v="47121700"/>
    <s v="Compra de puntos ecológicos para realizar separación en la fuente de basuras a nivel nacional "/>
    <s v="junio"/>
    <s v="2 meses"/>
    <s v="contratación directa"/>
    <x v="0"/>
    <n v="27000000"/>
    <n v="27000000"/>
    <s v="No"/>
    <s v="N/A"/>
    <s v="IRIS KARIME RUIZ y FERNANDO DÍAZ ALBARRACÍN División Administrativa Tel 5878750 Ext. 10321 y 10344"/>
    <s v="División administrativa"/>
    <n v="0"/>
    <n v="84"/>
    <s v="No financiado"/>
    <x v="1"/>
    <x v="6"/>
    <m/>
    <m/>
    <m/>
    <m/>
    <m/>
    <m/>
    <m/>
    <m/>
    <m/>
    <m/>
    <m/>
    <m/>
    <m/>
    <m/>
    <m/>
    <m/>
    <m/>
    <m/>
    <m/>
    <m/>
    <m/>
    <m/>
    <m/>
    <m/>
    <s v="No financiado"/>
  </r>
  <r>
    <n v="47121700"/>
    <s v="Bolsas plásticas para reciclar en puntos ecológicos (verde y azul)"/>
    <s v="junio"/>
    <s v="2 meses"/>
    <s v="contratación directa"/>
    <x v="0"/>
    <n v="5000000"/>
    <n v="5000000"/>
    <s v="No"/>
    <s v="N/A"/>
    <s v="IRIS KARIME RUIZ y FERNANDO DÍAZ ALBARRACÍN División Administrativa Tel 5878750 Ext. 10321 y 10344"/>
    <s v="División administrativa"/>
    <n v="0"/>
    <n v="85"/>
    <s v="No financiado"/>
    <x v="1"/>
    <x v="6"/>
    <m/>
    <m/>
    <m/>
    <m/>
    <m/>
    <m/>
    <m/>
    <m/>
    <m/>
    <m/>
    <m/>
    <m/>
    <m/>
    <m/>
    <m/>
    <m/>
    <m/>
    <m/>
    <m/>
    <m/>
    <m/>
    <m/>
    <m/>
    <m/>
    <s v="No financiado"/>
  </r>
  <r>
    <n v="47121700"/>
    <s v="Guardianes cortopunzantes de 0,3litros "/>
    <s v="junio"/>
    <s v="2 meses"/>
    <s v="contratación directa"/>
    <x v="0"/>
    <n v="700000"/>
    <n v="700000"/>
    <s v="No"/>
    <s v="N/A"/>
    <s v="IRIS KARIME RUIZ y FERNANDO DÍAZ ALBARRACÍN División Administrativa Tel 5878750 Ext. 10321 y 10344"/>
    <s v="División administrativa"/>
    <n v="0"/>
    <n v="86"/>
    <s v="No financiado"/>
    <x v="1"/>
    <x v="6"/>
    <m/>
    <m/>
    <m/>
    <m/>
    <m/>
    <m/>
    <m/>
    <m/>
    <m/>
    <m/>
    <m/>
    <m/>
    <m/>
    <m/>
    <m/>
    <m/>
    <m/>
    <m/>
    <m/>
    <m/>
    <m/>
    <m/>
    <m/>
    <m/>
    <s v="No financiado"/>
  </r>
  <r>
    <s v="82121503 73151907"/>
    <s v="Servicio de ploteo y/o impresión de planos"/>
    <s v="junio"/>
    <s v="6 meses"/>
    <s v="Mínima Cuantía"/>
    <x v="0"/>
    <n v="1000000"/>
    <n v="1000000"/>
    <s v="No"/>
    <s v="N/A"/>
    <s v="Edgar Mauricio Casallas, Coordinador grupo de inmuebles, tel. 5878750 ext. 10219,"/>
    <s v="Grupo de inmuebles"/>
    <n v="0"/>
    <n v="87"/>
    <s v="Programado"/>
    <x v="0"/>
    <x v="21"/>
    <n v="2"/>
    <n v="0"/>
    <n v="4"/>
    <n v="7"/>
    <n v="6"/>
    <m/>
    <m/>
    <m/>
    <m/>
    <m/>
    <m/>
    <m/>
    <m/>
    <m/>
    <m/>
    <m/>
    <m/>
    <m/>
    <m/>
    <m/>
    <m/>
    <m/>
    <m/>
    <m/>
    <s v="Verificar DA"/>
  </r>
  <r>
    <s v="30111600 30181800 30181600 30181500"/>
    <s v="Compraventa de  material de construcción, eléctrico, herramientas y otros equipos"/>
    <s v="junio"/>
    <s v="1 mes"/>
    <s v="subasta inversa"/>
    <x v="0"/>
    <n v="85000000"/>
    <n v="85000000"/>
    <s v="No"/>
    <s v="N/A"/>
    <s v="Edgar Mauricio Casallas, Coordinador grupo de inmuebles, tel. 5878750 ext. 10219,"/>
    <s v="Grupo de inmuebles"/>
    <n v="0"/>
    <n v="88"/>
    <s v="Programado"/>
    <x v="0"/>
    <x v="22"/>
    <n v="2"/>
    <n v="0"/>
    <n v="4"/>
    <n v="1"/>
    <n v="3"/>
    <m/>
    <m/>
    <m/>
    <m/>
    <m/>
    <m/>
    <m/>
    <m/>
    <m/>
    <m/>
    <m/>
    <m/>
    <m/>
    <m/>
    <m/>
    <m/>
    <m/>
    <m/>
    <m/>
    <s v="Verificar DA"/>
  </r>
  <r>
    <m/>
    <m/>
    <s v="junio"/>
    <s v="1 mes"/>
    <s v="subasta inversa"/>
    <x v="0"/>
    <m/>
    <m/>
    <s v="No"/>
    <s v="N/A"/>
    <s v="Edgar Mauricio Casallas, Coordinador grupo de inmuebles, tel. 5878750 ext. 10219,"/>
    <s v="Grupo de inmuebles"/>
    <n v="0"/>
    <n v="89"/>
    <s v="Programado"/>
    <x v="0"/>
    <x v="16"/>
    <n v="2"/>
    <n v="0"/>
    <n v="4"/>
    <n v="4"/>
    <n v="23"/>
    <m/>
    <m/>
    <m/>
    <m/>
    <m/>
    <m/>
    <m/>
    <m/>
    <m/>
    <m/>
    <m/>
    <m/>
    <m/>
    <m/>
    <m/>
    <m/>
    <m/>
    <m/>
    <m/>
    <s v="Verificar DA"/>
  </r>
  <r>
    <n v="56111500"/>
    <s v="Compraventa de  mobiliario de oficina - sala de juntas"/>
    <s v="junio"/>
    <s v="2 meses"/>
    <s v="subasta inversa"/>
    <x v="0"/>
    <n v="79246378.049999997"/>
    <n v="79246378.049999997"/>
    <n v="79246378.049999997"/>
    <s v="N/A"/>
    <s v="Edgar Mauricio Casallas, Coordinador grupo de inmuebles, tel. 5878750 ext. 10219,"/>
    <s v="Grupo de inmuebles"/>
    <n v="0"/>
    <n v="90"/>
    <s v="Programado"/>
    <x v="0"/>
    <x v="23"/>
    <n v="2"/>
    <n v="0"/>
    <n v="4"/>
    <n v="2"/>
    <n v="2"/>
    <m/>
    <m/>
    <n v="79246378.049999997"/>
    <n v="35318"/>
    <d v="2018-03-01T00:00:00"/>
    <m/>
    <m/>
    <m/>
    <m/>
    <m/>
    <m/>
    <m/>
    <m/>
    <m/>
    <m/>
    <m/>
    <m/>
    <m/>
    <m/>
    <s v="Contratado"/>
  </r>
  <r>
    <n v="56111500"/>
    <s v="Compraventa de  mobiliario de oficina"/>
    <s v="junio"/>
    <s v="2 meses"/>
    <s v="subasta inversa"/>
    <x v="0"/>
    <n v="89539170"/>
    <n v="89539170"/>
    <n v="89539170"/>
    <s v="N/A"/>
    <s v="Edgar Mauricio Casallas, Coordinador grupo de inmuebles, tel. 5878750 ext. 10219,"/>
    <s v="Grupo de inmuebles"/>
    <n v="0"/>
    <n v="91"/>
    <s v="Programado"/>
    <x v="0"/>
    <x v="23"/>
    <n v="2"/>
    <n v="0"/>
    <n v="4"/>
    <n v="2"/>
    <n v="2"/>
    <m/>
    <m/>
    <n v="89539170"/>
    <n v="45118"/>
    <d v="2018-05-15T00:00:00"/>
    <m/>
    <m/>
    <m/>
    <m/>
    <m/>
    <m/>
    <m/>
    <m/>
    <m/>
    <m/>
    <m/>
    <m/>
    <m/>
    <m/>
    <s v="Verificar DA"/>
  </r>
  <r>
    <n v="72101505"/>
    <s v="Servicio de cerrajería"/>
    <s v="junio"/>
    <s v="12 meses"/>
    <s v="Mínima Cuantía"/>
    <x v="0"/>
    <n v="10000000"/>
    <n v="10000000"/>
    <s v="No"/>
    <s v="N/A"/>
    <s v="Edgar Mauricio Casallas, Coordinador grupo de inmuebles, tel. 5878750 ext. 10219,"/>
    <s v="Grupo de inmuebles"/>
    <n v="0"/>
    <n v="92"/>
    <s v="Programado"/>
    <x v="0"/>
    <x v="16"/>
    <n v="2"/>
    <n v="0"/>
    <n v="4"/>
    <n v="4"/>
    <n v="23"/>
    <m/>
    <m/>
    <n v="2554932"/>
    <n v="41418"/>
    <d v="2018-05-01T00:00:00"/>
    <m/>
    <m/>
    <m/>
    <m/>
    <m/>
    <m/>
    <m/>
    <m/>
    <m/>
    <m/>
    <m/>
    <m/>
    <m/>
    <m/>
    <s v="Pendiente radicar"/>
  </r>
  <r>
    <m/>
    <m/>
    <s v="junio"/>
    <s v="12 meses"/>
    <s v="Mínima Cuantía"/>
    <x v="0"/>
    <m/>
    <m/>
    <s v="No"/>
    <s v="N/A"/>
    <s v="Edgar Mauricio Casallas, Coordinador grupo de inmuebles, tel. 5878750 ext. 10219,"/>
    <s v="Grupo de inmuebles"/>
    <n v="0"/>
    <n v="93"/>
    <s v="Programado"/>
    <x v="0"/>
    <x v="15"/>
    <n v="2"/>
    <n v="0"/>
    <n v="4"/>
    <n v="5"/>
    <n v="2"/>
    <m/>
    <m/>
    <n v="6735730"/>
    <n v="41418"/>
    <d v="2018-05-01T00:00:00"/>
    <m/>
    <m/>
    <m/>
    <m/>
    <m/>
    <m/>
    <m/>
    <m/>
    <m/>
    <m/>
    <m/>
    <m/>
    <m/>
    <m/>
    <m/>
  </r>
  <r>
    <s v="40151510 40151503 72154109"/>
    <s v="Mantenimiento de electrobombas"/>
    <s v="junio"/>
    <s v="12 meses"/>
    <s v="Mínima Cuantía"/>
    <x v="0"/>
    <n v="25000000"/>
    <n v="25000000"/>
    <s v="No"/>
    <s v="N/A"/>
    <s v="Edgar Mauricio Casallas, Coordinador grupo de inmuebles, tel. 5878750 ext. 10219,"/>
    <s v="Grupo de inmuebles"/>
    <n v="0"/>
    <n v="94"/>
    <s v="Programado"/>
    <x v="0"/>
    <x v="15"/>
    <n v="2"/>
    <n v="0"/>
    <n v="4"/>
    <n v="5"/>
    <n v="2"/>
    <m/>
    <m/>
    <m/>
    <m/>
    <m/>
    <m/>
    <m/>
    <m/>
    <m/>
    <m/>
    <m/>
    <m/>
    <m/>
    <m/>
    <m/>
    <m/>
    <m/>
    <m/>
    <m/>
    <s v="Pendiente radicar"/>
  </r>
  <r>
    <s v="72101511 72151207"/>
    <s v="Mantenimiento aires acondicionados"/>
    <s v="junio"/>
    <s v="12 meses"/>
    <s v="Seleccion Abreviada de menor cuantía"/>
    <x v="0"/>
    <n v="482018934"/>
    <n v="482018934"/>
    <s v="No"/>
    <s v="N/A"/>
    <s v="Edgar Mauricio Casallas, Coordinador grupo de inmuebles, tel. 5878750 ext. 10219,"/>
    <s v="Grupo de inmuebles"/>
    <n v="0"/>
    <n v="95"/>
    <s v="Programado"/>
    <x v="0"/>
    <x v="15"/>
    <n v="2"/>
    <n v="0"/>
    <n v="4"/>
    <n v="5"/>
    <n v="2"/>
    <m/>
    <m/>
    <n v="482018934"/>
    <n v="37318"/>
    <d v="2018-04-17T00:00:00"/>
    <m/>
    <m/>
    <m/>
    <m/>
    <m/>
    <m/>
    <m/>
    <m/>
    <m/>
    <m/>
    <m/>
    <m/>
    <m/>
    <m/>
    <s v="Contratado"/>
  </r>
  <r>
    <s v="72101517 72151514 73152108"/>
    <s v="Mantenimiento plantas eléctricas"/>
    <s v="abril"/>
    <s v="8 meses"/>
    <s v="Mínima Cuantía"/>
    <x v="0"/>
    <n v="35000000"/>
    <n v="35000000"/>
    <s v="No"/>
    <s v="N/A"/>
    <s v="Edgar Mauricio Casallas, Coordinador grupo de inmuebles, tel. 5878750 ext. 10219,"/>
    <s v="Grupo de inmuebles"/>
    <n v="0"/>
    <n v="96"/>
    <s v="Programado"/>
    <x v="0"/>
    <x v="15"/>
    <n v="2"/>
    <n v="0"/>
    <n v="4"/>
    <n v="5"/>
    <n v="2"/>
    <m/>
    <m/>
    <n v="35000000"/>
    <n v="27318"/>
    <d v="2018-02-23T00:00:00"/>
    <m/>
    <m/>
    <m/>
    <m/>
    <m/>
    <m/>
    <m/>
    <m/>
    <m/>
    <m/>
    <m/>
    <m/>
    <m/>
    <m/>
    <s v="Contratado"/>
  </r>
  <r>
    <n v="72154010"/>
    <s v="Mantenimiento preventivo y correctivo ascensores "/>
    <s v="enero"/>
    <s v="12 meses"/>
    <s v="contratación directa"/>
    <x v="0"/>
    <n v="25520944"/>
    <n v="25520944"/>
    <s v="No"/>
    <s v="N/A"/>
    <s v="Edgar Mauricio Casallas, Coordinador grupo de inmuebles, tel. 5878750 ext. 10219,"/>
    <s v="Grupo de inmuebles"/>
    <n v="0"/>
    <n v="97"/>
    <s v="Programado"/>
    <x v="0"/>
    <x v="15"/>
    <n v="2"/>
    <n v="0"/>
    <n v="4"/>
    <n v="5"/>
    <n v="2"/>
    <m/>
    <m/>
    <n v="25520944"/>
    <n v="5018"/>
    <d v="2018-01-04T00:00:00"/>
    <m/>
    <m/>
    <m/>
    <m/>
    <m/>
    <m/>
    <m/>
    <m/>
    <m/>
    <m/>
    <m/>
    <m/>
    <m/>
    <m/>
    <s v="Contratado"/>
  </r>
  <r>
    <n v="72154010"/>
    <s v="Mantenimiento preventivo y correctivo ascensores Torre B"/>
    <s v="enero"/>
    <s v="12 meses"/>
    <s v="contratación directa"/>
    <x v="0"/>
    <n v="23804307"/>
    <n v="23804307"/>
    <s v="No"/>
    <s v="N/A"/>
    <s v="Edgar Mauricio Casallas, Coordinador grupo de inmuebles, tel. 5878750 ext. 10219,"/>
    <s v="Grupo de inmuebles"/>
    <m/>
    <n v="98"/>
    <s v="Programado"/>
    <x v="0"/>
    <x v="15"/>
    <n v="2"/>
    <n v="0"/>
    <n v="4"/>
    <n v="5"/>
    <n v="2"/>
    <m/>
    <m/>
    <n v="23804307"/>
    <n v="11518"/>
    <d v="2018-01-05T00:00:00"/>
    <m/>
    <m/>
    <m/>
    <m/>
    <m/>
    <m/>
    <m/>
    <m/>
    <m/>
    <m/>
    <m/>
    <m/>
    <m/>
    <m/>
    <s v="Contratado"/>
  </r>
  <r>
    <n v="72154010"/>
    <s v="Mantenimiento preventivo y correctivo ascensores  Samper Mendoza"/>
    <s v="enero"/>
    <s v="12 meses"/>
    <s v="contratación directa"/>
    <x v="0"/>
    <n v="10472000"/>
    <n v="10472000"/>
    <s v="No"/>
    <s v="N/A"/>
    <s v="Edgar Mauricio Casallas, Coordinador grupo de inmuebles, tel. 5878750 ext. 10219,"/>
    <s v="Grupo de inmuebles"/>
    <m/>
    <n v="99"/>
    <s v="Programado"/>
    <x v="0"/>
    <x v="15"/>
    <n v="2"/>
    <n v="0"/>
    <n v="4"/>
    <n v="5"/>
    <n v="2"/>
    <m/>
    <m/>
    <n v="10472000"/>
    <n v="14018"/>
    <d v="2018-01-23T00:00:00"/>
    <m/>
    <m/>
    <m/>
    <m/>
    <m/>
    <m/>
    <m/>
    <m/>
    <m/>
    <m/>
    <m/>
    <m/>
    <m/>
    <m/>
    <s v="Verificar DA"/>
  </r>
  <r>
    <n v="72154010"/>
    <s v="Certificación equipos de transporte vertical"/>
    <s v="julio"/>
    <s v="3 meses"/>
    <s v="Mínima Cuantía"/>
    <x v="0"/>
    <n v="1710000"/>
    <n v="1710000"/>
    <s v="No"/>
    <s v="N/A"/>
    <s v="Edgar Mauricio Casallas, Coordinador grupo de inmuebles, tel. 5878750 ext. 10219,"/>
    <s v="Grupo de inmuebles"/>
    <n v="0"/>
    <n v="100"/>
    <s v="No financiado"/>
    <x v="1"/>
    <x v="6"/>
    <m/>
    <m/>
    <m/>
    <m/>
    <m/>
    <m/>
    <m/>
    <m/>
    <m/>
    <m/>
    <m/>
    <m/>
    <m/>
    <m/>
    <m/>
    <m/>
    <m/>
    <m/>
    <m/>
    <m/>
    <m/>
    <m/>
    <m/>
    <m/>
    <s v="No financiado"/>
  </r>
  <r>
    <n v="53102710"/>
    <s v="Chalecos de identificación"/>
    <s v="marzo"/>
    <s v="3 meses."/>
    <s v="Mínima Cuantía"/>
    <x v="0"/>
    <n v="40608340"/>
    <n v="40608340"/>
    <s v="No"/>
    <s v="N/A"/>
    <s v="División Administrativa"/>
    <s v="División administrativa"/>
    <n v="0"/>
    <n v="101"/>
    <s v="Programado"/>
    <x v="0"/>
    <x v="24"/>
    <n v="2"/>
    <n v="0"/>
    <n v="4"/>
    <n v="21"/>
    <n v="1"/>
    <m/>
    <m/>
    <n v="40608340"/>
    <n v="25418"/>
    <d v="2018-02-16T00:00:00"/>
    <m/>
    <m/>
    <m/>
    <m/>
    <m/>
    <m/>
    <m/>
    <m/>
    <m/>
    <m/>
    <m/>
    <m/>
    <m/>
    <m/>
    <s v="Contratado"/>
  </r>
  <r>
    <n v="30190000"/>
    <s v="Señalizacion y demarcacion en seguridad industrial"/>
    <s v="mayo"/>
    <s v="2 meses"/>
    <s v="Mínima Cuantía"/>
    <x v="0"/>
    <n v="20923175"/>
    <n v="20923175"/>
    <s v="No"/>
    <s v="N/A"/>
    <s v="Claudia Constanza Vargas  Coordinadora Grupo Salud Ocupacional Tel 5878750 "/>
    <s v="Grupo de Seguridad y Salud en el Trabajo"/>
    <n v="0"/>
    <n v="102"/>
    <s v="Programado"/>
    <x v="0"/>
    <x v="24"/>
    <n v="2"/>
    <n v="0"/>
    <n v="4"/>
    <n v="21"/>
    <n v="1"/>
    <m/>
    <m/>
    <n v="20923175"/>
    <n v="39918"/>
    <d v="2018-04-24T00:00:00"/>
    <m/>
    <m/>
    <m/>
    <m/>
    <m/>
    <m/>
    <m/>
    <m/>
    <m/>
    <m/>
    <m/>
    <m/>
    <d v="2018-04-23T00:00:00"/>
    <m/>
    <s v="Pendiente radicar"/>
  </r>
  <r>
    <n v="85122201"/>
    <s v="Exámenes ocupacionales"/>
    <s v="mayo"/>
    <s v="12  meses"/>
    <s v="Menor cuantía"/>
    <x v="0"/>
    <n v="120444444"/>
    <n v="120444444"/>
    <s v="No"/>
    <s v="N/A"/>
    <s v="Claudia Constanza Vargas  Coordinadora Grupo Salud Ocupacional Tel 5878750 "/>
    <s v="Grupo de Seguridad y Salud en el Trabajo"/>
    <n v="0"/>
    <n v="103"/>
    <s v="Programado"/>
    <x v="0"/>
    <x v="24"/>
    <n v="2"/>
    <n v="0"/>
    <n v="4"/>
    <n v="21"/>
    <n v="1"/>
    <m/>
    <m/>
    <n v="120000000"/>
    <n v="40018"/>
    <d v="2018-04-25T00:00:00"/>
    <m/>
    <m/>
    <m/>
    <m/>
    <m/>
    <m/>
    <m/>
    <m/>
    <m/>
    <m/>
    <m/>
    <m/>
    <d v="2018-04-24T00:00:00"/>
    <m/>
    <s v="Devuelto"/>
  </r>
  <r>
    <n v="46191600"/>
    <s v="Extintores "/>
    <s v="mayo"/>
    <s v="2 meses"/>
    <s v="Mínima Cuantía"/>
    <x v="0"/>
    <n v="27000000"/>
    <n v="27000000"/>
    <s v="No"/>
    <s v="N/A"/>
    <s v="Claudia Constanza Vargas  Coordinadora Grupo Salud Ocupacional Tel 5878750 "/>
    <s v="Grupo de Seguridad y Salud en el Trabajo"/>
    <n v="0"/>
    <n v="104"/>
    <s v="Programado"/>
    <x v="0"/>
    <x v="15"/>
    <n v="2"/>
    <n v="0"/>
    <n v="4"/>
    <n v="5"/>
    <n v="2"/>
    <m/>
    <m/>
    <n v="24899680"/>
    <n v="40618"/>
    <d v="2018-04-27T00:00:00"/>
    <m/>
    <m/>
    <m/>
    <m/>
    <m/>
    <m/>
    <m/>
    <m/>
    <m/>
    <m/>
    <m/>
    <m/>
    <d v="2018-04-24T00:00:00"/>
    <m/>
    <s v="Radicado"/>
  </r>
  <r>
    <n v="56110000"/>
    <s v="Dotación para brigadistas (overol, botas de seguridad, gorras, rodilleras, coderas, reata porta radio) carpa PMU, chaleco sistema comando de incidentes."/>
    <s v="junio"/>
    <s v="3 meses."/>
    <s v="Mínima Cuantía"/>
    <x v="0"/>
    <n v="59882823"/>
    <n v="59882823"/>
    <s v="No"/>
    <s v="N/A"/>
    <s v="Claudia Constanza Vargas  Coordinadora Grupo Salud Ocupacional Tel 5878750 "/>
    <s v="Grupo de Seguridad y Salud en el Trabajo"/>
    <n v="0"/>
    <n v="105"/>
    <s v="Programado"/>
    <x v="0"/>
    <x v="24"/>
    <n v="2"/>
    <n v="0"/>
    <n v="4"/>
    <n v="21"/>
    <n v="1"/>
    <m/>
    <m/>
    <n v="59882823"/>
    <n v="42818"/>
    <d v="2018-05-07T00:00:00"/>
    <m/>
    <m/>
    <m/>
    <m/>
    <m/>
    <m/>
    <m/>
    <m/>
    <m/>
    <m/>
    <m/>
    <m/>
    <d v="2018-05-07T00:00:00"/>
    <m/>
    <s v="Radicado"/>
  </r>
  <r>
    <n v="55121715"/>
    <s v="Adquisición de banderas institucionales"/>
    <s v="mayo"/>
    <s v="1 mes"/>
    <s v="Mínima Cuantía"/>
    <x v="0"/>
    <n v="20000000"/>
    <n v="20000000"/>
    <s v="No"/>
    <s v="N/A"/>
    <s v="pendiente asignación "/>
    <s v="pendiente asignación "/>
    <n v="0"/>
    <n v="106"/>
    <s v="Programado"/>
    <x v="0"/>
    <x v="16"/>
    <n v="2"/>
    <n v="0"/>
    <n v="4"/>
    <n v="4"/>
    <n v="23"/>
    <m/>
    <m/>
    <n v="7168500"/>
    <m/>
    <m/>
    <m/>
    <m/>
    <m/>
    <m/>
    <m/>
    <m/>
    <m/>
    <m/>
    <m/>
    <m/>
    <m/>
    <m/>
    <m/>
    <m/>
    <m/>
  </r>
  <r>
    <n v="55121714"/>
    <s v="Pendones institucionales "/>
    <s v="mayo"/>
    <s v="1 mes"/>
    <s v="Mínima Cuantía"/>
    <x v="0"/>
    <n v="20000000"/>
    <n v="20000000"/>
    <s v="No"/>
    <s v="N/A"/>
    <s v="pendiente asignación "/>
    <s v="pendiente asignación "/>
    <n v="0"/>
    <n v="107"/>
    <s v="Programado"/>
    <x v="0"/>
    <x v="16"/>
    <m/>
    <m/>
    <m/>
    <m/>
    <m/>
    <m/>
    <m/>
    <n v="7168500"/>
    <m/>
    <m/>
    <m/>
    <m/>
    <m/>
    <m/>
    <m/>
    <m/>
    <m/>
    <m/>
    <m/>
    <m/>
    <m/>
    <m/>
    <m/>
    <m/>
    <m/>
  </r>
  <r>
    <n v="82101600"/>
    <s v="Estrategia de comunicaciones voto limpio"/>
    <s v="marzo"/>
    <s v="1 mes"/>
    <s v="Selección Abreviada de menor cuantía"/>
    <x v="0"/>
    <n v="50000000"/>
    <n v="50000000"/>
    <s v="No"/>
    <s v="N/A"/>
    <s v="Sonia Hazbleady Rodriguez Martinez , Jefe Oficina de Prensa , Tel 5878750 Ext. 12121, "/>
    <s v="Oficina de Prensa"/>
    <n v="0"/>
    <n v="108"/>
    <s v="Programado"/>
    <x v="0"/>
    <x v="25"/>
    <n v="2"/>
    <n v="0"/>
    <n v="4"/>
    <n v="7"/>
    <n v="4"/>
    <m/>
    <m/>
    <n v="49999934"/>
    <n v="27618"/>
    <d v="2018-02-23T00:00:00"/>
    <m/>
    <m/>
    <m/>
    <m/>
    <m/>
    <m/>
    <m/>
    <m/>
    <m/>
    <m/>
    <m/>
    <m/>
    <m/>
    <m/>
    <s v="Contratado"/>
  </r>
  <r>
    <n v="80101504"/>
    <s v="Auditoría de seguimiento de calidad del subproceso de conciliación extrajudicial en lo contencioso administrativo de la procuraduría general de la nación bajo la norma técnica ISO-9001:2008"/>
    <s v="julio"/>
    <s v="2 días"/>
    <s v="contratación directa"/>
    <x v="0"/>
    <n v="3477180"/>
    <n v="3477180"/>
    <s v="No"/>
    <s v="N/A"/>
    <s v="Gustavo Alberto Peña Oficina de Planeación Tel 5878750, Ext.10902"/>
    <s v="Oficina de Planeación"/>
    <n v="0"/>
    <n v="109"/>
    <s v="Programado"/>
    <x v="0"/>
    <x v="26"/>
    <n v="2"/>
    <n v="0"/>
    <n v="4"/>
    <n v="41"/>
    <n v="13"/>
    <m/>
    <m/>
    <m/>
    <m/>
    <m/>
    <m/>
    <m/>
    <m/>
    <m/>
    <m/>
    <m/>
    <m/>
    <m/>
    <m/>
    <m/>
    <m/>
    <m/>
    <m/>
    <m/>
    <m/>
  </r>
  <r>
    <n v="92101805"/>
    <s v="Seguimiento y vigilancia de procesos judiciales y extrajudiciales"/>
    <s v="julio"/>
    <s v="11 meses"/>
    <s v="Selección Abreviada de menor cuantía"/>
    <x v="0"/>
    <n v="300000000"/>
    <n v="300000000"/>
    <s v="No"/>
    <s v="N/A"/>
    <s v="Alvaro Andrés Torres, Jefe Oficina Jurídica (E)_x000a_ Tel 58758750 ext. 11001"/>
    <s v="Oficina Juridica"/>
    <n v="0"/>
    <n v="110"/>
    <s v="Programado"/>
    <x v="0"/>
    <x v="26"/>
    <n v="2"/>
    <n v="0"/>
    <n v="4"/>
    <n v="41"/>
    <n v="13"/>
    <m/>
    <m/>
    <m/>
    <m/>
    <m/>
    <m/>
    <m/>
    <m/>
    <m/>
    <m/>
    <m/>
    <m/>
    <m/>
    <m/>
    <m/>
    <m/>
    <m/>
    <m/>
    <m/>
    <m/>
  </r>
  <r>
    <n v="801015"/>
    <s v="Suscripción al acceso y consulta de base de datos de jurisprudencia y doctrina"/>
    <s v="julio"/>
    <s v="11 meses"/>
    <s v="Selección Abreviada de menor cuantía"/>
    <x v="0"/>
    <n v="85000000"/>
    <n v="85000000"/>
    <s v="No"/>
    <s v="N/A"/>
    <s v="Alvaro Andrés Torres, Jefe Oficina Jurídica (E)_x000a_ Tel 58758750 ext. 11001"/>
    <s v="Oficina Juridica"/>
    <n v="0"/>
    <n v="111"/>
    <s v="Programado"/>
    <x v="0"/>
    <x v="27"/>
    <n v="2"/>
    <n v="0"/>
    <n v="4"/>
    <n v="7"/>
    <n v="5"/>
    <m/>
    <m/>
    <m/>
    <m/>
    <m/>
    <m/>
    <m/>
    <m/>
    <m/>
    <m/>
    <m/>
    <m/>
    <m/>
    <m/>
    <m/>
    <m/>
    <m/>
    <m/>
    <m/>
    <m/>
  </r>
  <r>
    <n v="80111504"/>
    <s v="Bateria de instrumentos riesgo psicosocial"/>
    <s v="mayo"/>
    <s v="5 meses"/>
    <s v="Selección Abreviada de menor cuantía"/>
    <x v="0"/>
    <n v="160000000"/>
    <n v="160000000"/>
    <s v="No"/>
    <s v="N/A"/>
    <s v="Claudia Constanza Vargas  Coordinadora Grupo Salud Ocupacional Tel 5878750 "/>
    <s v="Grupo de Seguridad y Salud en el Trabajo"/>
    <n v="0"/>
    <n v="112"/>
    <s v="Cancelado"/>
    <x v="0"/>
    <x v="26"/>
    <n v="2"/>
    <n v="0"/>
    <n v="4"/>
    <n v="41"/>
    <n v="13"/>
    <m/>
    <m/>
    <m/>
    <m/>
    <m/>
    <m/>
    <m/>
    <m/>
    <m/>
    <m/>
    <m/>
    <m/>
    <m/>
    <m/>
    <m/>
    <m/>
    <m/>
    <m/>
    <m/>
    <s v="Cancelado"/>
  </r>
  <r>
    <n v="40101604"/>
    <s v="Suministro de ventiladores 3 en 1 para la sede de la Procuraduría Regional Barranquilla "/>
    <s v="mayo"/>
    <s v="1 mes"/>
    <s v="Orden de compra"/>
    <x v="0"/>
    <n v="1399000"/>
    <n v="1399000"/>
    <s v="No"/>
    <s v="N/A"/>
    <s v="Edgar Mauricio Casallas, Coordinador Grupo de inmuebles, tel. 5878750 ext. 10219"/>
    <s v="Grupo de inmuebles"/>
    <n v="0"/>
    <n v="113"/>
    <s v="Programado"/>
    <x v="0"/>
    <x v="28"/>
    <n v="2"/>
    <n v="0"/>
    <n v="4"/>
    <n v="2"/>
    <n v="1"/>
    <m/>
    <m/>
    <n v="1399000"/>
    <n v="44618"/>
    <d v="2018-05-04T00:00:00"/>
    <m/>
    <m/>
    <m/>
    <m/>
    <m/>
    <m/>
    <m/>
    <m/>
    <m/>
    <m/>
    <m/>
    <m/>
    <m/>
    <m/>
    <s v="Contratado"/>
  </r>
  <r>
    <n v="83111507"/>
    <s v="Servicio  centro de contacto"/>
    <s v="febrero"/>
    <s v="11 meses"/>
    <s v="Orden de compra"/>
    <x v="0"/>
    <n v="1800000000"/>
    <n v="1800000000"/>
    <s v="No"/>
    <s v="N/A"/>
    <s v="Diana Velasco,  División Registro y Control tel. 5878750 ext.10752 "/>
    <s v="División de Registro y Control"/>
    <n v="0"/>
    <n v="114"/>
    <s v="No financiado"/>
    <x v="0"/>
    <x v="26"/>
    <n v="2"/>
    <n v="0"/>
    <n v="4"/>
    <n v="41"/>
    <n v="13"/>
    <m/>
    <m/>
    <m/>
    <m/>
    <m/>
    <m/>
    <m/>
    <m/>
    <m/>
    <m/>
    <m/>
    <m/>
    <m/>
    <m/>
    <m/>
    <m/>
    <m/>
    <m/>
    <m/>
    <s v="Pendiente radicar"/>
  </r>
  <r>
    <n v="80131502"/>
    <s v="El arrendador entrega a título de arrendamiento y la arrendataria recibe al expresado título, el inmueble situado en la calle 18 a # 10-70  Puerto Carreño, Vichada, en adelante el inmueble. "/>
    <s v="julio"/>
    <s v="12 meses"/>
    <s v="contratación directa"/>
    <x v="0"/>
    <n v="57301350"/>
    <n v="42976238"/>
    <s v="Si"/>
    <s v="trámite autorización"/>
    <s v="JUAN CARLOS VÉLEZ ESPINOSA, Profesional Universitario División Administrativa, Tel 5878750, Ext.10316"/>
    <s v="División administrativa"/>
    <n v="14325112"/>
    <n v="115"/>
    <s v="Programado"/>
    <x v="1"/>
    <x v="6"/>
    <m/>
    <m/>
    <m/>
    <m/>
    <m/>
    <m/>
    <m/>
    <m/>
    <m/>
    <m/>
    <m/>
    <m/>
    <m/>
    <m/>
    <m/>
    <m/>
    <m/>
    <m/>
    <m/>
    <m/>
    <m/>
    <m/>
    <m/>
    <m/>
    <m/>
  </r>
  <r>
    <n v="80131502"/>
    <s v="El arrendador  entrega a título de arrendamiento y el arrendatario recibe al expresado título en Cra.  11 # 14-135/141 of 401,402,403 y 406 de Sogamoso - Boyacá"/>
    <s v="julio"/>
    <s v="12 meses"/>
    <s v="contratación directa"/>
    <x v="0"/>
    <n v="3916233"/>
    <n v="3290952"/>
    <s v="Si"/>
    <s v="trámite autorización"/>
    <s v="JUAN CARLOS VÉLEZ ESPINOSA, Profesional Universitario División Administrativa, Tel 5878750, Ext.10316"/>
    <s v="División administrativa"/>
    <n v="625281"/>
    <n v="116"/>
    <s v="Programado"/>
    <x v="1"/>
    <x v="6"/>
    <m/>
    <m/>
    <m/>
    <m/>
    <m/>
    <m/>
    <m/>
    <m/>
    <m/>
    <m/>
    <m/>
    <m/>
    <m/>
    <m/>
    <m/>
    <m/>
    <m/>
    <m/>
    <m/>
    <m/>
    <m/>
    <m/>
    <m/>
    <m/>
    <m/>
  </r>
  <r>
    <n v="80131502"/>
    <s v="El arrendador  entrega a título de arrendamiento y el arrendatario recibe al expresado título un inmueble ubicado en la calle 25 # 6-95 local 1 de la ciudad de Montería- Córdoba. "/>
    <s v="julio"/>
    <s v="12 meses"/>
    <s v="contratación directa"/>
    <x v="0"/>
    <n v="66591000"/>
    <n v="55492500"/>
    <s v="Si"/>
    <s v="trámite autorización"/>
    <s v="OCTAVIO  RAFEAL GARCIA, Asesor División Administrativa, Tel 5878750, Ext.10318"/>
    <s v="División administrativa"/>
    <n v="11098500"/>
    <n v="117"/>
    <s v="Programado"/>
    <x v="1"/>
    <x v="6"/>
    <m/>
    <m/>
    <m/>
    <m/>
    <m/>
    <m/>
    <m/>
    <m/>
    <m/>
    <m/>
    <m/>
    <m/>
    <m/>
    <m/>
    <m/>
    <m/>
    <m/>
    <m/>
    <m/>
    <m/>
    <m/>
    <m/>
    <m/>
    <m/>
    <m/>
  </r>
  <r>
    <n v="80131502"/>
    <s v="El arrendador  entrega a título de arrendamiento y el arrendatario recibe al expresado título el inmueble situado en la calle 12 # 1 a 03/05 en la ciudad de Cartago"/>
    <s v="julio"/>
    <s v="12 meses"/>
    <s v="contratación directa"/>
    <x v="0"/>
    <n v="30744000"/>
    <n v="25620000"/>
    <s v="Si"/>
    <s v="trámite autorización"/>
    <s v="JUAN CARLOS VÉLEZ ESPINOSA, Profesional Universitario División Administrativa, Tel 5878750, Ext.10316"/>
    <s v="División administrativa"/>
    <n v="5124000"/>
    <n v="118"/>
    <s v="Programado"/>
    <x v="1"/>
    <x v="6"/>
    <m/>
    <m/>
    <m/>
    <m/>
    <m/>
    <m/>
    <m/>
    <m/>
    <m/>
    <m/>
    <m/>
    <m/>
    <m/>
    <m/>
    <m/>
    <m/>
    <m/>
    <m/>
    <m/>
    <m/>
    <m/>
    <m/>
    <m/>
    <m/>
    <m/>
  </r>
  <r>
    <n v="80131502"/>
    <s v="El arrendador  entrega a título de arrendamiento y la arrendataria recibe al expresado título la oficina 504 del edificio plaza barrio centro ubicada en la carrera 15 # 14-58 ofic 504 del municipio de Duitama -  Boyacá. "/>
    <s v="julio"/>
    <s v="12 meses"/>
    <s v="contratación directa"/>
    <x v="0"/>
    <n v="8820000"/>
    <n v="3675000"/>
    <s v="Si"/>
    <s v="trámite autorización"/>
    <s v="JUAN CARLOS VÉLEZ ESPINOSA, Profesional Universitario División Administrativa, Tel 5878750, Ext.10316"/>
    <s v="División administrativa"/>
    <n v="5145000"/>
    <n v="119"/>
    <s v="Programado"/>
    <x v="1"/>
    <x v="6"/>
    <m/>
    <m/>
    <m/>
    <m/>
    <m/>
    <m/>
    <m/>
    <m/>
    <m/>
    <m/>
    <m/>
    <m/>
    <m/>
    <m/>
    <m/>
    <m/>
    <m/>
    <m/>
    <m/>
    <m/>
    <m/>
    <m/>
    <m/>
    <m/>
    <m/>
  </r>
  <r>
    <n v="80131502"/>
    <s v="El arrendador  entrega a título de arrendamiento y el arrendatario recibe al expresado título un inmueble ubicado en la carrera 7 no. 5-56 del municipio de fundación - magdalena"/>
    <s v="julio"/>
    <s v="12 meses"/>
    <s v="contratación directa"/>
    <x v="0"/>
    <n v="5670000"/>
    <n v="2362500"/>
    <s v="Si"/>
    <s v="trámite autorización"/>
    <s v=" JENNY BECERRA ALIPIO , Profesional Universitario División Administrativa, Tel 5878750, Ext.10350"/>
    <s v="División administrativa"/>
    <n v="3307500"/>
    <n v="120"/>
    <s v="Programado"/>
    <x v="1"/>
    <x v="6"/>
    <m/>
    <m/>
    <m/>
    <m/>
    <m/>
    <m/>
    <m/>
    <m/>
    <m/>
    <m/>
    <m/>
    <m/>
    <m/>
    <m/>
    <m/>
    <m/>
    <m/>
    <m/>
    <m/>
    <m/>
    <m/>
    <m/>
    <m/>
    <m/>
    <m/>
  </r>
  <r>
    <n v="80131502"/>
    <s v="El arrendador  entrega a título de arrendamiento y la arrendataria recibe al expresado título la oficina ubicada en la carrera 14 no. 15-15 barrio San Francisco – Túquerres, (Nariño)."/>
    <s v="julio"/>
    <s v="12 meses"/>
    <s v="contratación directa"/>
    <x v="0"/>
    <n v="13324500"/>
    <n v="3331125"/>
    <s v="Si"/>
    <s v="trámite autorización"/>
    <s v=" ROCIO JARABA VARGAS, Técnico Administrativo División Administrativa, Tel 5878750, Ext.10331"/>
    <s v="División administrativa"/>
    <n v="9993375"/>
    <n v="121"/>
    <s v="Programado"/>
    <x v="1"/>
    <x v="6"/>
    <m/>
    <m/>
    <m/>
    <m/>
    <m/>
    <m/>
    <m/>
    <m/>
    <m/>
    <m/>
    <m/>
    <m/>
    <m/>
    <m/>
    <m/>
    <m/>
    <m/>
    <m/>
    <m/>
    <m/>
    <m/>
    <m/>
    <m/>
    <m/>
    <m/>
  </r>
  <r>
    <n v="80131502"/>
    <s v="El arrendador entrega a título de arrendamiento y la arrendataria recibe al expresado título, la oficina 306 del edificio molino del parque ubicado en la carrera 5 no. 5-73 del municipio de Chocontá"/>
    <s v="julio"/>
    <s v="12 meses"/>
    <s v="contratación directa"/>
    <x v="0"/>
    <n v="4902588"/>
    <n v="3676941"/>
    <s v="Si"/>
    <s v="trámite autorización"/>
    <s v=" ROCIO JARABA VARGAS, Técnico Administrativo División Administrativa, Tel 5878750, Ext.10331"/>
    <s v="División administrativa"/>
    <n v="1225647"/>
    <n v="122"/>
    <s v="Programado"/>
    <x v="1"/>
    <x v="6"/>
    <m/>
    <m/>
    <m/>
    <m/>
    <m/>
    <m/>
    <m/>
    <m/>
    <m/>
    <m/>
    <m/>
    <m/>
    <m/>
    <m/>
    <m/>
    <m/>
    <m/>
    <m/>
    <m/>
    <m/>
    <m/>
    <m/>
    <m/>
    <m/>
    <m/>
  </r>
  <r>
    <n v="80131502"/>
    <s v="Arrendador entrega a título de arrendamiento y la arrendataria recibe al expresado título, el inmueble situado en la avenida de los estudiantes cs 189.190.192 de Tumaco – Nariño"/>
    <s v="julio"/>
    <s v="12 meses"/>
    <s v="contratación directa"/>
    <x v="0"/>
    <n v="56502685"/>
    <n v="42377014"/>
    <s v="Si"/>
    <s v="trámite autorización"/>
    <s v=" ROCIO JARABA VARGAS, Técnico Administrativo División Administrativa, Tel 5878750, Ext.10331"/>
    <s v="División administrativa"/>
    <n v="14125671"/>
    <n v="123"/>
    <s v="Programado"/>
    <x v="1"/>
    <x v="6"/>
    <m/>
    <m/>
    <m/>
    <m/>
    <m/>
    <m/>
    <m/>
    <m/>
    <m/>
    <m/>
    <m/>
    <m/>
    <m/>
    <m/>
    <m/>
    <m/>
    <m/>
    <m/>
    <m/>
    <m/>
    <m/>
    <m/>
    <m/>
    <m/>
    <m/>
  </r>
  <r>
    <n v="80131502"/>
    <s v="El arrendador entrega a título de arrendamiento y la arrendataria recibe al expresado título, el inmueble situado en la carrera 49 no. 128 sur – 40, del municipio de Caldas, Antioquia."/>
    <s v="julio"/>
    <s v="12 meses"/>
    <s v="contratación directa"/>
    <x v="0"/>
    <n v="10053207"/>
    <n v="7539905"/>
    <s v="Si"/>
    <s v="trámite autorización"/>
    <s v=" ROCIO JARABA VARGAS, Técnico Administrativo División Administrativa, Tel 5878750, Ext.10331"/>
    <s v="División administrativa"/>
    <n v="2513302"/>
    <n v="124"/>
    <s v="Programado"/>
    <x v="1"/>
    <x v="6"/>
    <m/>
    <m/>
    <m/>
    <m/>
    <m/>
    <m/>
    <m/>
    <m/>
    <m/>
    <m/>
    <m/>
    <m/>
    <m/>
    <m/>
    <m/>
    <m/>
    <m/>
    <m/>
    <m/>
    <m/>
    <m/>
    <m/>
    <m/>
    <m/>
    <m/>
  </r>
  <r>
    <n v="80131502"/>
    <s v="El arrendador entrega a título de arrendamiento y la arrendataria recibe al expresado título, el inmueble situado en la calle 31 no. 30-05 oficina 61 edificio Versilia. Palmira"/>
    <s v="julio"/>
    <s v="12 meses"/>
    <s v="contratación directa"/>
    <x v="0"/>
    <n v="8477053.2000000011"/>
    <n v="6357789.9000000004"/>
    <s v="Si"/>
    <s v="trámite autorización"/>
    <s v=" ROCIO JARABA VARGAS, Técnico Administrativo División Administrativa, Tel 5878750, Ext.10331"/>
    <s v="División administrativa"/>
    <n v="2119263.3000000007"/>
    <n v="125"/>
    <s v="Programado"/>
    <x v="1"/>
    <x v="6"/>
    <m/>
    <m/>
    <m/>
    <m/>
    <m/>
    <m/>
    <m/>
    <m/>
    <m/>
    <m/>
    <m/>
    <m/>
    <m/>
    <m/>
    <m/>
    <m/>
    <m/>
    <m/>
    <m/>
    <m/>
    <m/>
    <m/>
    <m/>
    <m/>
    <m/>
  </r>
  <r>
    <n v="80131502"/>
    <s v="El arrendador entrega a título de arriendo y la arrendataria recibe al expresado título, el inmueble situado en la calle 5 no. 9- 10 del municipio de Líbano (Tolima)."/>
    <s v="julio"/>
    <s v="12 meses"/>
    <s v="contratación directa"/>
    <x v="0"/>
    <n v="7988400"/>
    <n v="6657000"/>
    <s v="Si"/>
    <s v="trámite autorización"/>
    <s v=" ROCIO JARABA VARGAS, Técnico Administrativo División Administrativa, Tel 5878750, Ext.10331"/>
    <s v="División administrativa"/>
    <n v="1331400"/>
    <n v="126"/>
    <s v="Programado"/>
    <x v="1"/>
    <x v="6"/>
    <m/>
    <m/>
    <m/>
    <m/>
    <m/>
    <m/>
    <m/>
    <m/>
    <m/>
    <m/>
    <m/>
    <m/>
    <m/>
    <m/>
    <m/>
    <m/>
    <m/>
    <m/>
    <m/>
    <m/>
    <m/>
    <m/>
    <m/>
    <m/>
    <m/>
  </r>
  <r>
    <n v="80131502"/>
    <s v="El arrendador  entrega a título de arrendamiento y el arrendatario recibe al expresado título el inmueble situado en la carrera 27 no.27-19 local103 edificio Maria Elisa Tuluá Valle"/>
    <s v="julio"/>
    <s v="12 meses"/>
    <s v="contratación directa"/>
    <x v="0"/>
    <n v="5516343"/>
    <n v="2298476.25"/>
    <s v="Si"/>
    <s v="trámite autorización"/>
    <s v="JUAN CARLOS VÉLEZ ESPINOSA, Profesional Universitario División Administrativa, Tel 5878750, Ext.10316"/>
    <s v="División administrativa"/>
    <n v="3217866.75"/>
    <n v="127"/>
    <s v="Programado"/>
    <x v="1"/>
    <x v="6"/>
    <m/>
    <m/>
    <m/>
    <m/>
    <m/>
    <m/>
    <m/>
    <m/>
    <m/>
    <m/>
    <m/>
    <m/>
    <m/>
    <m/>
    <m/>
    <m/>
    <m/>
    <m/>
    <m/>
    <m/>
    <m/>
    <m/>
    <m/>
    <m/>
    <m/>
  </r>
  <r>
    <n v="80131502"/>
    <s v="El arrendador  entrega a título de arrendamiento y el arrendatario recibe al expresado título el inmueble situado en la carrera 3 # 2-32 Puerto Leguizamón"/>
    <s v="julio"/>
    <s v="12 meses"/>
    <s v="contratación directa"/>
    <x v="0"/>
    <n v="9327150"/>
    <n v="3886312.5"/>
    <s v="Si"/>
    <s v="trámite autorización"/>
    <s v="JUAN CARLOS VÉLEZ ESPINOSA, Profesional Universitario División Administrativa, Tel 5878750, Ext.10316"/>
    <s v="División administrativa"/>
    <n v="5440837.5"/>
    <n v="128"/>
    <s v="Programado"/>
    <x v="1"/>
    <x v="6"/>
    <m/>
    <m/>
    <m/>
    <m/>
    <m/>
    <m/>
    <m/>
    <m/>
    <m/>
    <m/>
    <m/>
    <m/>
    <m/>
    <m/>
    <m/>
    <m/>
    <m/>
    <m/>
    <m/>
    <m/>
    <m/>
    <m/>
    <m/>
    <m/>
    <m/>
  </r>
  <r>
    <n v="80131502"/>
    <s v="El arrendador  entrega a título de arrendamiento y el arrendatario recibe al expresado título el inmueble situado en el primer piso de la calle 12 # 9-94/72 oficina 602  de la ciudad de Ocaña"/>
    <s v="julio"/>
    <s v="12 meses"/>
    <s v="contratación directa"/>
    <x v="0"/>
    <n v="69300003.906000018"/>
    <n v="28875001.627500005"/>
    <s v="Si"/>
    <s v="trámite autorización"/>
    <s v="JENNY CAROLINA BECERRA, Profesional Universitario División Administrativa, Tel 5878750, Ext.10350"/>
    <s v="División administrativa"/>
    <n v="40425002.278500013"/>
    <n v="129"/>
    <s v="Programado"/>
    <x v="1"/>
    <x v="6"/>
    <m/>
    <m/>
    <m/>
    <m/>
    <m/>
    <m/>
    <m/>
    <m/>
    <m/>
    <m/>
    <m/>
    <m/>
    <m/>
    <m/>
    <m/>
    <m/>
    <m/>
    <m/>
    <m/>
    <m/>
    <m/>
    <m/>
    <m/>
    <m/>
    <m/>
  </r>
  <r>
    <n v="80131502"/>
    <s v="El arrendador  entrega a titulo de arrendamiento y la arrendataria recibe al expresado título las oficinas 302 y 304 del edifico caja agraria de la ciudad de Cartagena, Bolívar"/>
    <s v="julio"/>
    <s v="12 meses"/>
    <s v="contratación directa"/>
    <x v="0"/>
    <n v="27914103"/>
    <n v="20935577"/>
    <s v="Si"/>
    <s v="trámite autorización"/>
    <s v="JUAN CARLOS VÉLEZ ESPINOSA, Profesional Universitario División Administrativa, Tel 5878750, Ext.10316"/>
    <s v="División administrativa"/>
    <n v="6978526"/>
    <n v="130"/>
    <s v="Programado"/>
    <x v="1"/>
    <x v="6"/>
    <m/>
    <m/>
    <m/>
    <m/>
    <m/>
    <m/>
    <m/>
    <m/>
    <m/>
    <m/>
    <m/>
    <m/>
    <m/>
    <m/>
    <m/>
    <m/>
    <m/>
    <m/>
    <m/>
    <m/>
    <m/>
    <m/>
    <m/>
    <m/>
    <m/>
  </r>
  <r>
    <n v="80131502"/>
    <s v="El arrendador  entrega a título de arrendamiento y la arrendataria recibe al expresado título el tercer piso y dos oficinas del cuarto piso del edificio Markus, ubicado en la carrera 6 no. 13-09 de la ciudad de Ipiales, Nariño"/>
    <s v="julio"/>
    <s v="12 meses"/>
    <s v="contratación directa"/>
    <x v="0"/>
    <n v="35373005.136"/>
    <n v="26529753.851999998"/>
    <s v="Si"/>
    <s v="trámite autorización"/>
    <s v="JENNY CAROLINA BECERRA, Profesional Universitario División Administrativa, Tel 5878750, Ext.10350"/>
    <s v="División administrativa"/>
    <n v="8843251.2840000018"/>
    <n v="131"/>
    <s v="Programado"/>
    <x v="1"/>
    <x v="6"/>
    <m/>
    <m/>
    <m/>
    <m/>
    <m/>
    <m/>
    <m/>
    <m/>
    <m/>
    <m/>
    <m/>
    <m/>
    <m/>
    <m/>
    <m/>
    <m/>
    <m/>
    <m/>
    <m/>
    <m/>
    <m/>
    <m/>
    <m/>
    <m/>
    <m/>
  </r>
  <r>
    <n v="80131502"/>
    <s v="El arrendador  entrega a título de arrendamiento y la arrendataria recibe al expresado título el cuarto piso del edificio 8/43 centro de negocios, ubicado en la carrera 8 calles 42b/43 de Pereira (Risaralda)."/>
    <s v="julio"/>
    <s v="12 meses"/>
    <s v="contratación directa"/>
    <x v="0"/>
    <n v="282678143.70600003"/>
    <n v="212008607.77950001"/>
    <s v="Si"/>
    <s v="trámite autorización"/>
    <s v="JENNY CAROLINA BECERRA, Profesional Universitario División Administrativa, Tel 5878750, Ext.10350"/>
    <s v="División administrativa"/>
    <n v="70669535.926500022"/>
    <n v="132"/>
    <s v="Programado"/>
    <x v="1"/>
    <x v="6"/>
    <m/>
    <m/>
    <m/>
    <m/>
    <m/>
    <m/>
    <m/>
    <m/>
    <m/>
    <m/>
    <m/>
    <m/>
    <m/>
    <m/>
    <m/>
    <m/>
    <m/>
    <m/>
    <m/>
    <m/>
    <m/>
    <m/>
    <m/>
    <m/>
    <m/>
  </r>
  <r>
    <n v="80131502"/>
    <s v="El arrendador  entrega a título de arrendamiento y la arrendataria recibe al expresado título, los inmuebles situados en la calle 23 no. 16-33, de Sincelejo, Sucre, oficinas 201,301 y 401,  en adelante, el inmueble.  "/>
    <s v="julio"/>
    <s v="12 meses"/>
    <s v="contratación directa"/>
    <x v="0"/>
    <n v="93240000"/>
    <n v="69930000"/>
    <s v="Si"/>
    <s v="trámite autorización"/>
    <s v="JENNY CAROLINA BECERRA, Profesional Universitario División Administrativa, Tel 5878750, Ext.10350"/>
    <s v="División administrativa"/>
    <n v="23310000"/>
    <n v="133"/>
    <s v="Programado"/>
    <x v="1"/>
    <x v="6"/>
    <m/>
    <m/>
    <m/>
    <m/>
    <m/>
    <m/>
    <m/>
    <m/>
    <m/>
    <m/>
    <m/>
    <m/>
    <m/>
    <m/>
    <m/>
    <m/>
    <m/>
    <m/>
    <m/>
    <m/>
    <m/>
    <m/>
    <m/>
    <m/>
    <m/>
  </r>
  <r>
    <n v="80131502"/>
    <s v="El arrendador entrega a título de arrendamiento y la arrendataria recibe al expresado título, el inmueble ubicado en la carrera 56 a no. 49 a 30 oficina 306 de la ciudad de Medellín - Antioquia"/>
    <s v="julio"/>
    <s v="12 meses"/>
    <s v="contratación directa"/>
    <x v="0"/>
    <n v="18952920"/>
    <n v="14214690"/>
    <s v="Si"/>
    <s v="trámite autorización"/>
    <s v="LUIS FERNANDO DIAZ ALBARRACÍN, Asesor División Administrativa, Tel.5878750 Ext.10348"/>
    <s v="División administrativa"/>
    <n v="4738230"/>
    <n v="134"/>
    <s v="Programado"/>
    <x v="1"/>
    <x v="6"/>
    <m/>
    <m/>
    <m/>
    <m/>
    <m/>
    <m/>
    <m/>
    <m/>
    <m/>
    <m/>
    <m/>
    <m/>
    <m/>
    <m/>
    <m/>
    <m/>
    <m/>
    <m/>
    <m/>
    <m/>
    <m/>
    <m/>
    <m/>
    <m/>
    <m/>
  </r>
  <r>
    <n v="80131502"/>
    <s v="Los arrendadores entregan a título de arrendamiento y el arrendatario recibe al expresado título, los inmuebles situados en la carrera 51 no. 52-06, segundo piso apartamentos 201 y 202 y el local 4, ubicado en la calle 52 no. 50 - 80 primer piso, de la ci"/>
    <s v="julio"/>
    <s v="12 meses"/>
    <s v="contratación directa"/>
    <x v="0"/>
    <n v="22680000"/>
    <n v="17010000"/>
    <s v="Si"/>
    <s v="trámite autorización"/>
    <s v="JENNY CAROLINA BECERRA, Profesional Universitario División Administrativa, Tel 5878750, Ext.10350"/>
    <s v="División administrativa"/>
    <n v="5670000"/>
    <n v="135"/>
    <s v="Programado"/>
    <x v="1"/>
    <x v="6"/>
    <m/>
    <m/>
    <m/>
    <m/>
    <m/>
    <m/>
    <m/>
    <m/>
    <m/>
    <m/>
    <m/>
    <m/>
    <m/>
    <m/>
    <m/>
    <m/>
    <m/>
    <m/>
    <m/>
    <m/>
    <m/>
    <m/>
    <m/>
    <m/>
    <m/>
  </r>
  <r>
    <n v="80131502"/>
    <s v="El arrendador  entrega a título de arrendamiento y el arrendatario recibe al expresado título una oficina ubicada en el primer piso del edificio muñoz rincón de la carrera 6a no. 6-63 de Pamplona"/>
    <s v="julio"/>
    <s v="12 meses"/>
    <s v="contratación directa"/>
    <x v="0"/>
    <n v="7834365"/>
    <n v="5875773.75"/>
    <s v="Si"/>
    <s v="trámite autorización"/>
    <s v="JENNY CAROLINA BECERRA, Profesional Universitario División Administrativa, Tel 5878750, Ext.10350"/>
    <s v="División administrativa"/>
    <n v="1958591.25"/>
    <n v="136"/>
    <s v="Programado"/>
    <x v="1"/>
    <x v="6"/>
    <m/>
    <m/>
    <m/>
    <m/>
    <m/>
    <m/>
    <m/>
    <m/>
    <m/>
    <m/>
    <m/>
    <m/>
    <m/>
    <m/>
    <m/>
    <m/>
    <m/>
    <m/>
    <m/>
    <m/>
    <m/>
    <m/>
    <m/>
    <m/>
    <m/>
  </r>
  <r>
    <n v="80131502"/>
    <s v="El arrendador  entrega a título de arrendamiento y el arrendatario recibe al expresado título 501 a 511 y 602 a 611 ubicados en la lotería de beneficencia de Nariño"/>
    <s v="julio"/>
    <s v="12 meses"/>
    <s v="contratación directa"/>
    <x v="0"/>
    <n v="117841504.536"/>
    <n v="98201253.780000001"/>
    <s v="Si"/>
    <s v="trámite autorización"/>
    <s v="JENNY CAROLINA BECERRA, Profesional Universitario División Administrativa, Tel 5878750, Ext.10350"/>
    <s v="División administrativa"/>
    <n v="19640250.755999997"/>
    <n v="137"/>
    <s v="Programado"/>
    <x v="1"/>
    <x v="6"/>
    <m/>
    <m/>
    <m/>
    <m/>
    <m/>
    <m/>
    <m/>
    <m/>
    <m/>
    <m/>
    <m/>
    <m/>
    <m/>
    <m/>
    <m/>
    <m/>
    <m/>
    <m/>
    <m/>
    <m/>
    <m/>
    <m/>
    <m/>
    <m/>
    <m/>
  </r>
  <r>
    <n v="80131502"/>
    <s v="El arrendador  entrega a título de arrendamiento y el arrendatario recibe al expresado título el inmueble situado en la calle 18 no. 19-79.- Yarumal Antioquia"/>
    <s v="julio"/>
    <s v="12 meses"/>
    <s v="contratación directa"/>
    <x v="0"/>
    <n v="20160000"/>
    <n v="16800000"/>
    <s v="Si"/>
    <s v="trámite autorización"/>
    <s v="LUIS FERNANDO DIAZ ALBARRACÍN, Asesor División Administrativa, Tel.5878750 Ext.10348"/>
    <s v="División administrativa"/>
    <n v="3360000"/>
    <n v="138"/>
    <s v="Programado"/>
    <x v="1"/>
    <x v="6"/>
    <m/>
    <m/>
    <m/>
    <m/>
    <m/>
    <m/>
    <m/>
    <m/>
    <m/>
    <m/>
    <m/>
    <m/>
    <m/>
    <m/>
    <m/>
    <m/>
    <m/>
    <m/>
    <m/>
    <m/>
    <m/>
    <m/>
    <m/>
    <m/>
    <m/>
  </r>
  <r>
    <n v="80131502"/>
    <s v="El arrendador  entrega a título de arrendamiento y el arrendatario recibe al expresado título  el inmueble ubicado en la calle  13 no. 6-07 de Soacha"/>
    <s v="julio"/>
    <s v="12 meses"/>
    <s v="contratación directa"/>
    <x v="0"/>
    <n v="11678181.857999999"/>
    <n v="4865909.107499999"/>
    <s v="Si"/>
    <s v="trámite autorización"/>
    <s v="JENNY CAROLINA BECERRA, Profesional Universitario División Administrativa, Tel 5878750, Ext.10350"/>
    <s v="División administrativa"/>
    <n v="6812272.7505000001"/>
    <n v="139"/>
    <s v="Programado"/>
    <x v="1"/>
    <x v="6"/>
    <m/>
    <m/>
    <m/>
    <m/>
    <m/>
    <m/>
    <m/>
    <m/>
    <m/>
    <m/>
    <m/>
    <m/>
    <m/>
    <m/>
    <m/>
    <m/>
    <m/>
    <m/>
    <m/>
    <m/>
    <m/>
    <m/>
    <m/>
    <m/>
    <m/>
  </r>
  <r>
    <n v="80131502"/>
    <s v="El arrendador  entrega a título de arrendamiento y el arrendatario recibe al expresado título los pisos 5 y 6 del inmueble ubicado en la carrera 10 no. 16-52 de Bogotá"/>
    <s v="julio"/>
    <s v="12 meses"/>
    <s v="contratación directa"/>
    <x v="0"/>
    <n v="201599997.73199999"/>
    <n v="83999999.054999992"/>
    <s v="Si"/>
    <s v="trámite autorización"/>
    <s v="LUIS FERNANDO DIAZ ALBARRACÍN, Asesor División Administrativa, Tel.5878750 Ext.10348"/>
    <s v="División administrativa"/>
    <n v="117599998.677"/>
    <n v="140"/>
    <s v="Programado"/>
    <x v="1"/>
    <x v="6"/>
    <m/>
    <m/>
    <m/>
    <m/>
    <m/>
    <m/>
    <m/>
    <m/>
    <m/>
    <m/>
    <m/>
    <m/>
    <m/>
    <m/>
    <m/>
    <m/>
    <m/>
    <m/>
    <m/>
    <m/>
    <m/>
    <m/>
    <m/>
    <m/>
    <m/>
  </r>
  <r>
    <n v="80131502"/>
    <s v="El arrendador entrega a título de arrendamiento y la arrendataria recibe al expresado título, dos locales comerciales 30 y 32 ubicados en la calle 10 no. 09/04//08/14//20/26/30 del municipio de Santafé de Antioquia, barrio centro, centro comercial contadu"/>
    <s v="julio"/>
    <s v="12 meses"/>
    <s v="contratación directa"/>
    <x v="0"/>
    <n v="25133032.764000006"/>
    <n v="18849774.573000003"/>
    <s v="Si"/>
    <s v="trámite autorización"/>
    <s v="LUIS FERNANDO DIAZ ALBARRACÍN, Asesor División Administrativa, Tel.5878750 Ext.10348"/>
    <s v="División administrativa"/>
    <n v="6283258.1910000034"/>
    <n v="141"/>
    <s v="Programado"/>
    <x v="1"/>
    <x v="6"/>
    <m/>
    <m/>
    <m/>
    <m/>
    <m/>
    <m/>
    <m/>
    <m/>
    <m/>
    <m/>
    <m/>
    <m/>
    <m/>
    <m/>
    <m/>
    <m/>
    <m/>
    <m/>
    <m/>
    <m/>
    <m/>
    <m/>
    <m/>
    <m/>
    <m/>
  </r>
  <r>
    <n v="80131502"/>
    <s v="El arrendador entrega a título de arrendamiento y la arrendataria recibe al expresado título, el inmueble situado en la calle 19 no. 10-61 de la ciudad de Girardot, en adelante el inmueble. "/>
    <s v="julio"/>
    <s v="12 meses"/>
    <s v="contratación directa"/>
    <x v="0"/>
    <n v="41202466.199999996"/>
    <n v="30901849.649999999"/>
    <s v="Si"/>
    <s v="trámite autorización"/>
    <s v="LUIS FERNANDO DIAZ ALBARRACÍN, Asesor División Administrativa, Tel.5878750 Ext.10348"/>
    <s v="División administrativa"/>
    <n v="10300616.549999997"/>
    <n v="142"/>
    <s v="Programado"/>
    <x v="1"/>
    <x v="6"/>
    <m/>
    <m/>
    <m/>
    <m/>
    <m/>
    <m/>
    <m/>
    <m/>
    <m/>
    <m/>
    <m/>
    <m/>
    <m/>
    <m/>
    <m/>
    <m/>
    <m/>
    <m/>
    <m/>
    <m/>
    <m/>
    <m/>
    <m/>
    <m/>
    <m/>
  </r>
  <r>
    <n v="80131502"/>
    <s v="La arrendadora entrega a título de arriendo y la arrendataria recibe al expresado título, el inmueble situado en la k 5a no. 10-14, sector joe wood point, primer lote o cotton tree de San Andrés  islas, en adelante el inmueble"/>
    <s v="julio"/>
    <s v="12 meses"/>
    <s v="contratación directa"/>
    <x v="0"/>
    <n v="146569500"/>
    <n v="109927125"/>
    <s v="Si"/>
    <s v="trámite autorización"/>
    <s v="LUIS FERNANDO DIAZ ALBARRACÍN, Asesor División Administrativa, Tel.5878750 Ext.10348"/>
    <s v="División administrativa"/>
    <n v="36642375"/>
    <n v="143"/>
    <s v="Programado"/>
    <x v="1"/>
    <x v="6"/>
    <m/>
    <m/>
    <m/>
    <m/>
    <m/>
    <m/>
    <m/>
    <m/>
    <m/>
    <m/>
    <m/>
    <m/>
    <m/>
    <m/>
    <m/>
    <m/>
    <m/>
    <m/>
    <m/>
    <m/>
    <m/>
    <m/>
    <m/>
    <m/>
    <m/>
  </r>
  <r>
    <n v="80131502"/>
    <s v="La arrendadora entrega a título de arriendo y la arrendataria recibe al expresado título, el inmueble situado en la carrera 2 no. 2 - 89 del municipio de Facatativá - Cundinamarca"/>
    <s v="julio"/>
    <s v="12 meses"/>
    <s v="contratación directa"/>
    <x v="0"/>
    <n v="49770004.032000005"/>
    <n v="37327503.024000004"/>
    <s v="Si"/>
    <s v="trámite autorización"/>
    <s v="LUIS FERNANDO DIAZ ALBARRACÍN, Asesor División Administrativa, Tel.5878750 Ext.10348"/>
    <s v="División administrativa"/>
    <n v="12442501.008000001"/>
    <n v="144"/>
    <s v="Programado"/>
    <x v="1"/>
    <x v="6"/>
    <m/>
    <m/>
    <m/>
    <m/>
    <m/>
    <m/>
    <m/>
    <m/>
    <m/>
    <m/>
    <m/>
    <m/>
    <m/>
    <m/>
    <m/>
    <m/>
    <m/>
    <m/>
    <m/>
    <m/>
    <m/>
    <m/>
    <m/>
    <m/>
    <m/>
  </r>
  <r>
    <n v="80131502"/>
    <s v="El arrendador  entrega a título de arrendamiento y el arrendatario recibe al expresado título el inmueble situado en la carrera 16 no. 4a- 53 barrio Algarra del municipio de Zipaquirá"/>
    <s v="julio"/>
    <s v="12 meses"/>
    <s v="contratación directa"/>
    <x v="0"/>
    <n v="73920420"/>
    <n v="30800175"/>
    <s v="Si"/>
    <s v="trámite autorización"/>
    <s v="LUIS FERNANDO DIAZ ALBARRACÍN, Asesor División Administrativa, Tel.5878750 Ext.10348"/>
    <s v="División administrativa"/>
    <n v="43120245"/>
    <n v="145"/>
    <s v="Programado"/>
    <x v="1"/>
    <x v="6"/>
    <m/>
    <m/>
    <m/>
    <m/>
    <m/>
    <m/>
    <m/>
    <m/>
    <m/>
    <m/>
    <m/>
    <m/>
    <m/>
    <m/>
    <m/>
    <m/>
    <m/>
    <m/>
    <m/>
    <m/>
    <m/>
    <m/>
    <m/>
    <m/>
    <m/>
  </r>
  <r>
    <n v="80131502"/>
    <s v="El arrendador  entrega a título de arrendamiento y el arrendatario recibe al expresado título la oficina 214 b ubicada en el edificio Abraham Pinzón localizado en la carrera 5a no. 18-09 del municipio de Moniquirá"/>
    <s v="julio"/>
    <s v="12 meses"/>
    <s v="contratación directa"/>
    <x v="0"/>
    <n v="7686000"/>
    <n v="3202500"/>
    <s v="Si"/>
    <s v="trámite autorización"/>
    <s v="LUIS FERNANDO DIAZ ALBARRACÍN, Asesor División Administrativa, Tel.5878750 Ext.10348"/>
    <s v="División administrativa"/>
    <n v="4483500"/>
    <n v="146"/>
    <s v="Programado"/>
    <x v="1"/>
    <x v="6"/>
    <m/>
    <m/>
    <m/>
    <m/>
    <m/>
    <m/>
    <m/>
    <m/>
    <m/>
    <m/>
    <m/>
    <m/>
    <m/>
    <m/>
    <m/>
    <m/>
    <m/>
    <m/>
    <m/>
    <m/>
    <m/>
    <m/>
    <m/>
    <m/>
    <m/>
  </r>
  <r>
    <n v="80131502"/>
    <s v="El arrendador  entrega a título de arrendamiento y el arrendatario recibe al expresado título el local no. 4 del edificio san tropel, ubicado en la carrera 2 no. 6-04 de San Juan del Cesar"/>
    <s v="julio"/>
    <s v="12 meses"/>
    <s v="contratación directa"/>
    <x v="0"/>
    <n v="7106400"/>
    <n v="2961000"/>
    <s v="Si"/>
    <s v="trámite autorización"/>
    <s v="LUIS FERNANDO DIAZ ALBARRACÍN, Asesor División Administrativa, Tel.5878750 Ext.10348"/>
    <s v="División administrativa"/>
    <n v="4145400"/>
    <n v="147"/>
    <s v="Programado"/>
    <x v="1"/>
    <x v="6"/>
    <m/>
    <m/>
    <m/>
    <m/>
    <m/>
    <m/>
    <m/>
    <m/>
    <m/>
    <m/>
    <m/>
    <m/>
    <m/>
    <m/>
    <m/>
    <m/>
    <m/>
    <m/>
    <m/>
    <m/>
    <m/>
    <m/>
    <m/>
    <m/>
    <m/>
  </r>
  <r>
    <n v="80131502"/>
    <s v="El arrendador entrega a título de arrendamiento y la arrendataria recibe al expresado título, el inmueble situado en la calle 13 no. 2 – 58, apartamento 103 torre 1 de la ciudad de Pitalito, Huila"/>
    <s v="julio"/>
    <s v="12 meses"/>
    <s v="contratación directa"/>
    <x v="0"/>
    <n v="9424800"/>
    <n v="7068600"/>
    <s v="Si"/>
    <s v="trámite autorización"/>
    <s v="JUAN CARLOS VÉLEZ ESPINOSA, Profesional Universitario División Administrativa, Tel 5878750, Ext.10316"/>
    <s v="División administrativa"/>
    <n v="2356200"/>
    <n v="148"/>
    <s v="Programado"/>
    <x v="1"/>
    <x v="6"/>
    <m/>
    <m/>
    <m/>
    <m/>
    <m/>
    <m/>
    <m/>
    <m/>
    <m/>
    <m/>
    <m/>
    <m/>
    <m/>
    <m/>
    <m/>
    <m/>
    <m/>
    <m/>
    <m/>
    <m/>
    <m/>
    <m/>
    <m/>
    <m/>
    <m/>
  </r>
  <r>
    <n v="80131502"/>
    <s v="El arrendador entrega a título de arrendamiento y la arrendataria recibe al expresado título, el inmueble ubicado en la calle 6 no. 24-02 de Melgar - Tolima"/>
    <s v="julio"/>
    <s v="12 meses"/>
    <s v="contratación directa"/>
    <x v="0"/>
    <n v="11995200"/>
    <n v="8996400"/>
    <s v="Si"/>
    <s v="trámite autorización"/>
    <s v="OCTAVIO GARCÍA GUERRERO, Asesor División Administrativa, Tel 5878750, Ext.10318"/>
    <s v="División administrativa"/>
    <n v="2998800"/>
    <n v="149"/>
    <s v="Programado"/>
    <x v="1"/>
    <x v="6"/>
    <m/>
    <m/>
    <m/>
    <m/>
    <m/>
    <m/>
    <m/>
    <m/>
    <m/>
    <m/>
    <m/>
    <m/>
    <m/>
    <m/>
    <m/>
    <m/>
    <m/>
    <m/>
    <m/>
    <m/>
    <m/>
    <m/>
    <m/>
    <m/>
    <m/>
  </r>
  <r>
    <n v="80131502"/>
    <s v="El arrendador entrega a título de arrendamiento y la arrendataria recibe al expresado título, el inmueble ubicado en la carrera 8 no. 7a- 28 Neiva - Huila"/>
    <s v="julio"/>
    <s v="12 meses"/>
    <s v="contratación directa"/>
    <x v="0"/>
    <n v="71352697.5"/>
    <n v="53514523.125"/>
    <s v="Si"/>
    <s v="trámite autorización"/>
    <s v="OCTAVIO GARCÍA GUERRERO, Asesor División Administrativa, Tel 5878750, Ext.10318"/>
    <s v="División administrativa"/>
    <n v="17838174.375"/>
    <n v="150"/>
    <s v="Programado"/>
    <x v="1"/>
    <x v="6"/>
    <m/>
    <m/>
    <m/>
    <m/>
    <m/>
    <m/>
    <m/>
    <m/>
    <m/>
    <m/>
    <m/>
    <m/>
    <m/>
    <m/>
    <m/>
    <m/>
    <m/>
    <m/>
    <m/>
    <m/>
    <m/>
    <m/>
    <m/>
    <m/>
    <m/>
  </r>
  <r>
    <n v="80131502"/>
    <s v="El arrendador entrega a título de arrendamiento y la arrendataria recibe al expresado título, el inmueble situado en la carrera 6 no.  28 a 92 barrio lubis de la ciudad de Itsmina- Chocó"/>
    <s v="julio"/>
    <s v="12 meses"/>
    <s v="contratación directa"/>
    <x v="0"/>
    <n v="9953994.2040000018"/>
    <n v="7465495.6530000009"/>
    <s v="Si"/>
    <s v="trámite autorización"/>
    <s v="OCTAVIO GARCÍA GUERRERO, Asesor División Administrativa, Tel 5878750, Ext.10318"/>
    <s v="División administrativa"/>
    <n v="2488498.5510000009"/>
    <n v="151"/>
    <s v="Programado"/>
    <x v="1"/>
    <x v="6"/>
    <m/>
    <m/>
    <m/>
    <m/>
    <m/>
    <m/>
    <m/>
    <m/>
    <m/>
    <m/>
    <m/>
    <m/>
    <m/>
    <m/>
    <m/>
    <m/>
    <m/>
    <m/>
    <m/>
    <m/>
    <m/>
    <m/>
    <m/>
    <m/>
    <m/>
  </r>
  <r>
    <n v="80131502"/>
    <s v="El arrendador entrega a título de arrendamiento y la arrendataria recibe al expresado título, el inmueble situado en la carrera 8 no. 4-33/35/41 de la ciudad de Santander de Quilichao - Cauca"/>
    <s v="julio"/>
    <s v="12 meses"/>
    <s v="contratación directa"/>
    <x v="0"/>
    <n v="41579996.346000001"/>
    <n v="31184997.259500001"/>
    <s v="Si"/>
    <s v="trámite autorización"/>
    <s v="OCTAVIO GARCÍA GUERRERO, Asesor División Administrativa, Tel 5878750, Ext.10318"/>
    <s v="División administrativa"/>
    <n v="10394999.0865"/>
    <n v="152"/>
    <s v="Programado"/>
    <x v="1"/>
    <x v="6"/>
    <m/>
    <m/>
    <m/>
    <m/>
    <m/>
    <m/>
    <m/>
    <m/>
    <m/>
    <m/>
    <m/>
    <m/>
    <m/>
    <m/>
    <m/>
    <m/>
    <m/>
    <m/>
    <m/>
    <m/>
    <m/>
    <m/>
    <m/>
    <m/>
    <m/>
  </r>
  <r>
    <n v="80131502"/>
    <s v="El arrendador  entrega a título de arrendamiento y el arrendatario recibe al expresado título el inmueble situado en la carrera 9a no. 9 -43 del municipio de Guamo, Tolima"/>
    <s v="julio"/>
    <s v="12 meses"/>
    <s v="contratación directa"/>
    <x v="0"/>
    <n v="5922000"/>
    <n v="4441500"/>
    <s v="Si"/>
    <s v="trámite autorización"/>
    <s v="OCTAVIO GARCÍA GUERRERO, Asesor División Administrativa, Tel 5878750, Ext.10318"/>
    <s v="División administrativa"/>
    <n v="1480500"/>
    <n v="153"/>
    <s v="Programado"/>
    <x v="1"/>
    <x v="6"/>
    <m/>
    <m/>
    <m/>
    <m/>
    <m/>
    <m/>
    <m/>
    <m/>
    <m/>
    <m/>
    <m/>
    <m/>
    <m/>
    <m/>
    <m/>
    <m/>
    <m/>
    <m/>
    <m/>
    <m/>
    <m/>
    <m/>
    <m/>
    <m/>
    <m/>
  </r>
  <r>
    <n v="80131502"/>
    <s v="El arrendador  entrega a título de arrendamiento y el arrendatario recibe al expresado título el inmueble situado en la calle 15 no. 9 -17 oficina 203 en Málaga"/>
    <s v="julio"/>
    <s v="12 meses"/>
    <s v="contratación directa"/>
    <x v="0"/>
    <n v="4081141.89"/>
    <n v="1700475.7875000001"/>
    <s v="Si"/>
    <s v="trámite autorización"/>
    <s v="OCTAVIO GARCÍA GUERRERO, Asesor División Administrativa, Tel 5878750, Ext.10318"/>
    <s v="División administrativa"/>
    <n v="2380666.1025"/>
    <n v="154"/>
    <s v="Programado"/>
    <x v="1"/>
    <x v="6"/>
    <m/>
    <m/>
    <m/>
    <m/>
    <m/>
    <m/>
    <m/>
    <m/>
    <m/>
    <m/>
    <m/>
    <m/>
    <m/>
    <m/>
    <m/>
    <m/>
    <m/>
    <m/>
    <m/>
    <m/>
    <m/>
    <m/>
    <m/>
    <m/>
    <m/>
  </r>
  <r>
    <n v="80131502"/>
    <s v="El arrendador  entrega a título de arrendamiento y el arrendatario recibe al expresado título la oficina 405 ubicada en el edificio comité de ganaderos de la dorada ubicado en la calle 16 no. 1- 45 de la Dorada"/>
    <s v="julio"/>
    <s v="12 meses"/>
    <s v="contratación directa"/>
    <x v="0"/>
    <n v="8190000"/>
    <n v="3412500"/>
    <s v="Si"/>
    <s v="trámite autorización"/>
    <s v="OCTAVIO GARCÍA GUERRERO, Asesor División Administrativa, Tel 5878750, Ext.10318"/>
    <s v="División administrativa"/>
    <n v="4777500"/>
    <n v="155"/>
    <s v="Programado"/>
    <x v="1"/>
    <x v="6"/>
    <m/>
    <m/>
    <m/>
    <m/>
    <m/>
    <m/>
    <m/>
    <m/>
    <m/>
    <m/>
    <m/>
    <m/>
    <m/>
    <m/>
    <m/>
    <m/>
    <m/>
    <m/>
    <m/>
    <m/>
    <m/>
    <m/>
    <m/>
    <m/>
    <m/>
  </r>
  <r>
    <n v="80131502"/>
    <s v="El arrendador  entrega a título de arrendamiento y el arrendatario recibe al expresado título  el local no.119 del centro comercial torres milenium ubicado en la carrera 13 no. 25-62 de Granada-Meta"/>
    <s v="julio"/>
    <s v="12 meses"/>
    <s v="contratación directa"/>
    <x v="0"/>
    <n v="17224200"/>
    <n v="7176750"/>
    <s v="Si"/>
    <s v="trámite autorización"/>
    <s v="OCTAVIO GARCÍA GUERRERO, Asesor División Administrativa, Tel 5878750, Ext.10318"/>
    <s v="División administrativa"/>
    <n v="10047450"/>
    <n v="156"/>
    <s v="Programado"/>
    <x v="1"/>
    <x v="6"/>
    <m/>
    <m/>
    <m/>
    <m/>
    <m/>
    <m/>
    <m/>
    <m/>
    <m/>
    <m/>
    <m/>
    <m/>
    <m/>
    <m/>
    <m/>
    <m/>
    <m/>
    <m/>
    <m/>
    <m/>
    <m/>
    <m/>
    <m/>
    <m/>
    <m/>
  </r>
  <r>
    <n v="80131502"/>
    <s v="El arrendador  entrega a título de arrendamiento y el arrendatario recibe al expresado título  el inmueble ubicado en la carrera 13 no. 25-62  Soledad atlántico"/>
    <s v="julio"/>
    <s v="12 meses"/>
    <s v="contratación directa"/>
    <x v="0"/>
    <n v="15989400"/>
    <n v="6662250"/>
    <s v="Si"/>
    <s v="trámite autorización"/>
    <s v="OCTAVIO GARCÍA GUERRERO, Asesor División Administrativa, Tel 5878750, Ext.10318"/>
    <s v="División administrativa"/>
    <n v="9327150"/>
    <n v="157"/>
    <s v="Programado"/>
    <x v="1"/>
    <x v="6"/>
    <m/>
    <m/>
    <m/>
    <m/>
    <m/>
    <m/>
    <m/>
    <m/>
    <m/>
    <m/>
    <m/>
    <m/>
    <m/>
    <m/>
    <m/>
    <m/>
    <m/>
    <m/>
    <m/>
    <m/>
    <m/>
    <m/>
    <m/>
    <m/>
    <m/>
  </r>
  <r>
    <n v="80131502"/>
    <s v="El arrendador  entrega a título de arrendamiento y el arrendatario recibe al expresado título el inmueble situado en la carrera 7 no. 5-53 del municipio de Ubaté"/>
    <s v="julio"/>
    <s v="12 meses"/>
    <s v="contratación directa"/>
    <x v="0"/>
    <n v="6928740"/>
    <n v="5773950"/>
    <s v="Si"/>
    <s v="trámite autorización"/>
    <s v=" ROCIO JARABA VARGAS, Técnico Administrativo División Administrativa, Tel 5878750, Ext.10331"/>
    <s v="División administrativa"/>
    <n v="1154790"/>
    <n v="158"/>
    <s v="Programado"/>
    <x v="1"/>
    <x v="6"/>
    <m/>
    <m/>
    <m/>
    <m/>
    <m/>
    <m/>
    <m/>
    <m/>
    <m/>
    <m/>
    <m/>
    <m/>
    <m/>
    <m/>
    <m/>
    <m/>
    <m/>
    <m/>
    <m/>
    <m/>
    <m/>
    <m/>
    <m/>
    <m/>
    <m/>
  </r>
  <r>
    <s v="INVERSION"/>
    <m/>
    <m/>
    <m/>
    <m/>
    <x v="2"/>
    <m/>
    <m/>
    <m/>
    <m/>
    <m/>
    <m/>
    <n v="0"/>
    <m/>
    <m/>
    <x v="1"/>
    <x v="6"/>
    <m/>
    <m/>
    <m/>
    <m/>
    <m/>
    <m/>
    <m/>
    <m/>
    <m/>
    <m/>
    <m/>
    <m/>
    <m/>
    <m/>
    <m/>
    <m/>
    <m/>
    <m/>
    <m/>
    <m/>
    <m/>
    <m/>
    <m/>
    <m/>
    <m/>
  </r>
  <r>
    <n v="72101507"/>
    <s v="Ejecutar obras de adecuación de sedes a nivel nacional y adquisición de aires acondicionados"/>
    <s v="agosto"/>
    <s v="5 meses"/>
    <s v="Licitación Publica"/>
    <x v="0"/>
    <n v="8986014225"/>
    <n v="350000000"/>
    <s v="No"/>
    <s v="N/A"/>
    <s v="Edgar Mauricio Casallas, Coordinador Grupo de inmuebles, tel. 5878750 ext. 10219"/>
    <s v="Grupo de inmuebles"/>
    <n v="8636014225"/>
    <n v="159"/>
    <s v="Programado"/>
    <x v="2"/>
    <x v="29"/>
    <n v="2599"/>
    <n v="1000"/>
    <n v="2"/>
    <n v="11"/>
    <m/>
    <m/>
    <m/>
    <n v="4250051104"/>
    <n v="46018"/>
    <d v="2018-05-18T00:00:00"/>
    <m/>
    <m/>
    <m/>
    <m/>
    <m/>
    <m/>
    <m/>
    <m/>
    <m/>
    <m/>
    <m/>
    <m/>
    <m/>
    <m/>
    <s v="En proceso"/>
  </r>
  <r>
    <n v="84111600"/>
    <s v="Realizar la interventoría a la adecuación de las sedes"/>
    <s v="agosto"/>
    <s v="5 meses"/>
    <s v="Concurso de méritos"/>
    <x v="0"/>
    <n v="756509893"/>
    <n v="350000000"/>
    <s v="No"/>
    <s v="N/A"/>
    <s v="Edgar Mauricio Casallas, Coordinador Grupo de inmuebles, tel. 5878750 ext. 10219"/>
    <s v="Grupo de inmuebles"/>
    <n v="406509893"/>
    <n v="160"/>
    <s v="Programado"/>
    <x v="2"/>
    <x v="29"/>
    <n v="2599"/>
    <n v="1000"/>
    <n v="2"/>
    <n v="11"/>
    <m/>
    <m/>
    <m/>
    <m/>
    <m/>
    <m/>
    <m/>
    <m/>
    <m/>
    <m/>
    <m/>
    <m/>
    <m/>
    <m/>
    <m/>
    <m/>
    <m/>
    <m/>
    <m/>
    <m/>
    <s v="Verificar DA"/>
  </r>
  <r>
    <n v="84111600"/>
    <s v="adicion interventoria  Ibague "/>
    <s v="agosto"/>
    <s v="5 meses"/>
    <s v="Concurso de méritos"/>
    <x v="0"/>
    <n v="756509893"/>
    <n v="350000000"/>
    <s v="No"/>
    <s v="N/A"/>
    <s v="Edgar Mauricio Casallas, Coordinador Grupo de inmuebles, tel. 5878750 ext. 10219"/>
    <s v="Grupo de inmuebles"/>
    <n v="406509893"/>
    <n v="155"/>
    <s v="Programado"/>
    <x v="2"/>
    <x v="29"/>
    <n v="2599"/>
    <n v="1000"/>
    <n v="2"/>
    <n v="11"/>
    <m/>
    <m/>
    <m/>
    <n v="19027177"/>
    <n v="34218"/>
    <d v="2018-03-21T00:00:00"/>
    <m/>
    <m/>
    <m/>
    <m/>
    <m/>
    <m/>
    <m/>
    <m/>
    <m/>
    <m/>
    <m/>
    <m/>
    <m/>
    <m/>
    <s v="Verificar DA"/>
  </r>
  <r>
    <n v="80101500"/>
    <s v="Consultoría diagnóstica expediente digital"/>
    <s v="julio"/>
    <s v="4 meses"/>
    <s v="Concurso e méritos"/>
    <x v="0"/>
    <n v="100000000"/>
    <n v="100000000"/>
    <s v="No"/>
    <s v="N/A"/>
    <s v="Guillermo Gomez Gomez , Jefe Oficina de Sistemas, Tel 5878720 ext. 10520  "/>
    <s v="Oficina de Sistemas"/>
    <n v="0"/>
    <n v="161"/>
    <s v="Programado"/>
    <x v="2"/>
    <x v="17"/>
    <n v="2599"/>
    <n v="1000"/>
    <n v="1"/>
    <n v="11"/>
    <m/>
    <m/>
    <m/>
    <m/>
    <m/>
    <m/>
    <m/>
    <m/>
    <m/>
    <m/>
    <m/>
    <m/>
    <m/>
    <m/>
    <m/>
    <m/>
    <m/>
    <m/>
    <m/>
    <m/>
    <m/>
  </r>
  <r>
    <n v="81101700"/>
    <s v="Adecuación de centros de cableado"/>
    <s v="julio"/>
    <s v="5 meses"/>
    <s v="Selección Abreviada con subasta inversa"/>
    <x v="0"/>
    <n v="600000000"/>
    <n v="600000000"/>
    <s v="No"/>
    <s v="N/A"/>
    <s v="Guillermo Gomez Gomez , Jefe Oficina de Sistemas, Tel 5878720 ext. 10520  "/>
    <s v="Oficina de Sistemas"/>
    <n v="0"/>
    <n v="162"/>
    <s v="No financiado"/>
    <x v="2"/>
    <x v="17"/>
    <n v="2599"/>
    <n v="1000"/>
    <n v="1"/>
    <n v="11"/>
    <m/>
    <m/>
    <m/>
    <m/>
    <m/>
    <m/>
    <m/>
    <m/>
    <m/>
    <m/>
    <m/>
    <m/>
    <m/>
    <m/>
    <m/>
    <m/>
    <m/>
    <m/>
    <m/>
    <m/>
    <m/>
  </r>
  <r>
    <n v="39121011"/>
    <s v="UPS"/>
    <s v="julio"/>
    <s v="3 meses"/>
    <s v="Selección Abreviada con subasta inversa"/>
    <x v="0"/>
    <n v="400000000"/>
    <n v="400000000"/>
    <s v="No"/>
    <s v="N/A"/>
    <s v="Guillermo Gomez Gomez , Jefe Oficina de Sistemas, Tel 5878720 ext. 10520  "/>
    <s v="Oficina de Sistemas"/>
    <n v="0"/>
    <n v="163"/>
    <s v="Programado"/>
    <x v="2"/>
    <x v="17"/>
    <n v="2599"/>
    <n v="1000"/>
    <n v="1"/>
    <n v="11"/>
    <m/>
    <m/>
    <m/>
    <n v="393391538.75"/>
    <n v="47218"/>
    <d v="2018-05-25T00:00:00"/>
    <m/>
    <m/>
    <m/>
    <m/>
    <m/>
    <m/>
    <m/>
    <m/>
    <m/>
    <m/>
    <m/>
    <m/>
    <m/>
    <m/>
    <s v="Pendiente radicar"/>
  </r>
  <r>
    <n v="43191508"/>
    <s v="Comunicaciones Unificadas"/>
    <s v="mayo"/>
    <s v="2 meses"/>
    <s v="contratación directa"/>
    <x v="0"/>
    <n v="490000000"/>
    <n v="490000000"/>
    <s v="No"/>
    <s v="N/A"/>
    <s v="Guillermo Gomez Gomez , Jefe Oficina de Sistemas, Tel 5878720 ext. 10520  "/>
    <s v="Oficina de Sistemas"/>
    <n v="0"/>
    <n v="164"/>
    <s v="Programado"/>
    <x v="2"/>
    <x v="17"/>
    <n v="2599"/>
    <n v="1000"/>
    <n v="1"/>
    <n v="11"/>
    <m/>
    <m/>
    <m/>
    <m/>
    <m/>
    <m/>
    <m/>
    <m/>
    <m/>
    <m/>
    <m/>
    <m/>
    <m/>
    <m/>
    <m/>
    <m/>
    <m/>
    <m/>
    <m/>
    <m/>
    <s v="Contratado"/>
  </r>
  <r>
    <n v="43233400"/>
    <s v="Licenciamiento de backup complementario"/>
    <s v="julio"/>
    <s v="2 meses"/>
    <s v="subasta inversa"/>
    <x v="0"/>
    <n v="250000000"/>
    <n v="250000000"/>
    <s v="No"/>
    <s v="N/A"/>
    <s v="Guillermo Gomez Gomez , Jefe Oficina de Sistemas, Tel 5878720 ext. 10520  "/>
    <s v="Oficina de Sistemas"/>
    <n v="0"/>
    <n v="165"/>
    <s v="Programado"/>
    <x v="2"/>
    <x v="17"/>
    <n v="2599"/>
    <n v="1000"/>
    <n v="1"/>
    <n v="11"/>
    <m/>
    <m/>
    <m/>
    <m/>
    <m/>
    <m/>
    <m/>
    <m/>
    <m/>
    <m/>
    <m/>
    <m/>
    <m/>
    <m/>
    <m/>
    <m/>
    <m/>
    <m/>
    <m/>
    <m/>
    <s v="Radicado"/>
  </r>
  <r>
    <n v="43233400"/>
    <s v="Ampliación Almacenamiento"/>
    <s v="julio"/>
    <s v="1 mes"/>
    <s v="subasta inversa"/>
    <x v="0"/>
    <n v="350000000"/>
    <n v="350000000"/>
    <s v="No"/>
    <s v="N/A"/>
    <s v="Guillermo Gomez Gomez , Jefe Oficina de Sistemas, Tel 5878720 ext. 10520  "/>
    <s v="Oficina de Sistemas"/>
    <n v="0"/>
    <m/>
    <s v="Programado"/>
    <x v="2"/>
    <x v="17"/>
    <n v="2599"/>
    <n v="1000"/>
    <n v="1"/>
    <n v="11"/>
    <m/>
    <m/>
    <m/>
    <m/>
    <m/>
    <m/>
    <m/>
    <m/>
    <m/>
    <m/>
    <m/>
    <m/>
    <m/>
    <m/>
    <m/>
    <m/>
    <m/>
    <m/>
    <m/>
    <m/>
    <s v="Radicado"/>
  </r>
  <r>
    <n v="321310"/>
    <s v="Firmas y certificados digitales"/>
    <s v="julio"/>
    <s v="2 meses"/>
    <s v="Selección Abreviada con subasta inversa"/>
    <x v="0"/>
    <n v="597000000"/>
    <n v="597000000"/>
    <s v="No"/>
    <s v="N/A"/>
    <s v="Guillermo Gomez Gomez , Jefe Oficina de Sistemas, Tel 5878720 ext. 10520  "/>
    <s v="Oficina de Sistemas"/>
    <n v="0"/>
    <n v="166"/>
    <s v="Programado"/>
    <x v="2"/>
    <x v="17"/>
    <n v="2599"/>
    <n v="1000"/>
    <n v="1"/>
    <n v="11"/>
    <m/>
    <m/>
    <m/>
    <m/>
    <m/>
    <m/>
    <m/>
    <m/>
    <m/>
    <m/>
    <m/>
    <m/>
    <m/>
    <m/>
    <m/>
    <m/>
    <m/>
    <m/>
    <m/>
    <m/>
    <s v="Pendiente viabilidad"/>
  </r>
  <r>
    <n v="321310"/>
    <s v="Certificados SSL, persona jurídica y correos electrónicos certificados"/>
    <s v="julio"/>
    <s v="2 meses"/>
    <s v="Selección Abreviada con subasta inversa"/>
    <x v="0"/>
    <n v="20000000"/>
    <n v="20000000"/>
    <s v="No"/>
    <s v="N/A"/>
    <s v="Guillermo Gomez Gomez , Jefe Oficina de Sistemas, Tel 5878720 ext. 10520  "/>
    <s v="Oficina de Sistemas"/>
    <n v="0"/>
    <n v="162"/>
    <s v="Programado"/>
    <x v="2"/>
    <x v="17"/>
    <n v="2599"/>
    <n v="1000"/>
    <n v="1"/>
    <n v="11"/>
    <m/>
    <m/>
    <m/>
    <m/>
    <m/>
    <m/>
    <m/>
    <m/>
    <m/>
    <m/>
    <m/>
    <m/>
    <m/>
    <m/>
    <m/>
    <m/>
    <m/>
    <m/>
    <m/>
    <m/>
    <s v="Verificar OS"/>
  </r>
  <r>
    <n v="43233000"/>
    <s v="Linux"/>
    <s v="julio"/>
    <s v="1 mes"/>
    <s v="Selección Abreviada con subasta inversa"/>
    <x v="0"/>
    <n v="120000000"/>
    <n v="120000000"/>
    <s v="No"/>
    <s v="N/A"/>
    <s v="Guillermo Gomez Gomez , Jefe Oficina de Sistemas, Tel 5878720 ext. 10521"/>
    <s v="Oficina de Sistemas"/>
    <n v="0"/>
    <n v="164"/>
    <s v="Programado"/>
    <x v="2"/>
    <x v="17"/>
    <n v="2599"/>
    <n v="1000"/>
    <n v="1"/>
    <n v="11"/>
    <m/>
    <m/>
    <m/>
    <m/>
    <m/>
    <m/>
    <m/>
    <m/>
    <m/>
    <m/>
    <m/>
    <m/>
    <m/>
    <m/>
    <m/>
    <m/>
    <m/>
    <m/>
    <m/>
    <m/>
    <s v="Pendiente radicar"/>
  </r>
  <r>
    <s v="43202100_x000a_43233400_x000a_43211502"/>
    <s v="Actualización infraestructura DNIE"/>
    <s v="julio"/>
    <s v="4 meses"/>
    <s v="Selección Abreviada con subasta inversa"/>
    <x v="0"/>
    <n v="1500000000"/>
    <n v="1500000000"/>
    <s v="No"/>
    <s v="N/A"/>
    <s v="Herbert Harbey Romero Rios , Dirección Investigaciones Especiales, Tel 5878720 ext. 12200"/>
    <s v="Dirección Nacional de investigaciones Especiales"/>
    <n v="0"/>
    <n v="165"/>
    <s v="Programado"/>
    <x v="2"/>
    <x v="17"/>
    <n v="2599"/>
    <n v="1000"/>
    <n v="1"/>
    <n v="11"/>
    <m/>
    <m/>
    <m/>
    <m/>
    <m/>
    <m/>
    <m/>
    <m/>
    <m/>
    <m/>
    <m/>
    <m/>
    <m/>
    <m/>
    <m/>
    <m/>
    <m/>
    <m/>
    <m/>
    <m/>
    <s v="Pendiente radicar"/>
  </r>
  <r>
    <n v="811122"/>
    <s v="Soporte plataforma Microsoft"/>
    <s v="julio"/>
    <s v="1 mes"/>
    <s v="Selección Abreviada con subasta inversa"/>
    <x v="0"/>
    <n v="119263531.09"/>
    <n v="119263531.09"/>
    <s v="No"/>
    <s v="N/A"/>
    <s v="Guillermo Gomez Gomez , Jefe Oficina de Sistemas, Tel 5878720 ext. 10523"/>
    <s v="Oficina de Sistemas"/>
    <n v="0"/>
    <n v="166"/>
    <s v="Programado"/>
    <x v="2"/>
    <x v="17"/>
    <n v="2599"/>
    <n v="1000"/>
    <n v="1"/>
    <n v="11"/>
    <m/>
    <m/>
    <m/>
    <n v="119263531.09"/>
    <s v="2018-116"/>
    <d v="2018-05-08T00:00:00"/>
    <m/>
    <m/>
    <m/>
    <m/>
    <m/>
    <m/>
    <m/>
    <m/>
    <m/>
    <m/>
    <m/>
    <m/>
    <m/>
    <m/>
    <s v="Devuelto"/>
  </r>
  <r>
    <n v="81101510"/>
    <s v="Consultoría SGSI y DRP"/>
    <s v="julio"/>
    <s v="4 meses"/>
    <s v="Selección Abreviada con subasta inversa"/>
    <x v="0"/>
    <n v="700000000"/>
    <n v="700000000"/>
    <s v="No"/>
    <s v="N/A"/>
    <s v="Guillermo Gomez Gomez , Jefe Oficina de Sistemas, Tel 5878720 ext. 10524"/>
    <s v="Oficina de Sistemas"/>
    <n v="0"/>
    <n v="167"/>
    <s v="Programado"/>
    <x v="2"/>
    <x v="17"/>
    <n v="2599"/>
    <n v="1000"/>
    <n v="1"/>
    <n v="11"/>
    <m/>
    <m/>
    <m/>
    <m/>
    <m/>
    <m/>
    <m/>
    <m/>
    <m/>
    <m/>
    <m/>
    <m/>
    <m/>
    <m/>
    <m/>
    <m/>
    <m/>
    <m/>
    <m/>
    <m/>
    <s v="Pendiente radicar"/>
  </r>
  <r>
    <s v="432332, 811118"/>
    <s v="Actualización Antivirus"/>
    <s v="julio"/>
    <s v="1 mes"/>
    <s v="Selección Abreviada con subasta inversa"/>
    <x v="0"/>
    <n v="900000000"/>
    <n v="900000000"/>
    <s v="No"/>
    <s v="N/A"/>
    <s v="Guillermo Gomez Gomez , Jefe Oficina de Sistemas, Tel 5878720 ext. 10520  "/>
    <s v="Oficina de Sistemas"/>
    <n v="0"/>
    <n v="168"/>
    <s v="Programado"/>
    <x v="2"/>
    <x v="17"/>
    <n v="2599"/>
    <n v="1000"/>
    <n v="1"/>
    <n v="11"/>
    <m/>
    <m/>
    <m/>
    <m/>
    <m/>
    <m/>
    <m/>
    <m/>
    <m/>
    <m/>
    <m/>
    <m/>
    <m/>
    <m/>
    <m/>
    <m/>
    <m/>
    <m/>
    <m/>
    <m/>
    <s v="Verificar OS"/>
  </r>
  <r>
    <n v="86101808"/>
    <s v="Seleccionar al contratista que realice diplomados para servidores de nivel profesional y asesor de la Procuraduría General de la Nación, para fortalecer sus capacidades en el ejercicio de las funciones misionales y/o de apoyo, que redunde en la generación"/>
    <s v="agosto"/>
    <s v="6 meses"/>
    <s v="Selección Abreviada de menor cuantía"/>
    <x v="4"/>
    <n v="500000000"/>
    <n v="500000000"/>
    <s v="No"/>
    <s v="NA"/>
    <s v="John Harold Franco, Oficina de Planeación _x000a_Tel. 5878750 ext. 10911_x000a_"/>
    <s v="Oficina de Planeación"/>
    <n v="0"/>
    <n v="169"/>
    <s v="Programado"/>
    <x v="2"/>
    <x v="30"/>
    <n v="2599"/>
    <n v="1000"/>
    <n v="5"/>
    <n v="11"/>
    <m/>
    <m/>
    <m/>
    <m/>
    <m/>
    <m/>
    <m/>
    <m/>
    <m/>
    <m/>
    <m/>
    <m/>
    <m/>
    <m/>
    <m/>
    <m/>
    <m/>
    <m/>
    <m/>
    <m/>
    <m/>
  </r>
  <r>
    <n v="86101808"/>
    <s v="Seleccionar al contratista que realice diplomados para servidores de nivel profesional y asesor de la Procuraduría General de la Nación, para fortalecer sus capacidades en el ejercicio de las funciones misionales y/o de apoyo, que redunde en la generación"/>
    <s v="agosto"/>
    <s v="6 meses"/>
    <s v="Selección Abreviada de menor cuantía"/>
    <x v="4"/>
    <n v="500000000"/>
    <n v="500000000"/>
    <s v="No"/>
    <s v="N/A"/>
    <s v="John Harold Franco, Oficina de Planeación _x000a_Tel. 5878750 ext. 10911_x000a_"/>
    <s v="Oficina de Planeación"/>
    <n v="0"/>
    <n v="170"/>
    <s v="Programado"/>
    <x v="2"/>
    <x v="30"/>
    <n v="2599"/>
    <n v="1000"/>
    <n v="5"/>
    <n v="11"/>
    <m/>
    <m/>
    <m/>
    <m/>
    <m/>
    <m/>
    <m/>
    <m/>
    <m/>
    <m/>
    <m/>
    <m/>
    <m/>
    <m/>
    <m/>
    <m/>
    <m/>
    <m/>
    <m/>
    <m/>
    <m/>
  </r>
  <r>
    <s v="80101504_x000a_10101505_x000a_10101507"/>
    <s v="Actualización y descongestión de expedientes en el sistema de información misional SIM"/>
    <s v="Julio "/>
    <s v="4  meses"/>
    <s v="Selección Abreviada de menor cuantía"/>
    <x v="4"/>
    <n v="360000000"/>
    <n v="360000000"/>
    <s v="No"/>
    <s v="NA"/>
    <s v="Nestor Javier Gonzalez, Grupo SIM Manuel Contreras, Oficina de Planeación Tel. 5878750 ext. 10911_x000a_"/>
    <s v="Oficina de Planeación"/>
    <m/>
    <m/>
    <s v="Programado"/>
    <x v="2"/>
    <x v="30"/>
    <n v="2599"/>
    <n v="1000"/>
    <n v="5"/>
    <n v="11"/>
    <m/>
    <m/>
    <m/>
    <m/>
    <m/>
    <m/>
    <m/>
    <m/>
    <m/>
    <m/>
    <m/>
    <m/>
    <m/>
    <m/>
    <m/>
    <m/>
    <m/>
    <m/>
    <m/>
    <m/>
    <m/>
  </r>
  <r>
    <n v="81112005"/>
    <s v="Contratar la adquisición de un sistema de información bibliográfico y la digitalización de obras editadas y coeditadas por la PGN, para la divulgación y preservación de la memoria institucional de la Biblioteca Pública y Patrimonial Florentino González- B"/>
    <s v="Julio "/>
    <s v="6 meses"/>
    <s v="Selección Abreviada de menor cuantía"/>
    <x v="4"/>
    <n v="50456000"/>
    <n v="50456000"/>
    <s v="No"/>
    <s v="NA"/>
    <s v="Paula Andrea Duarte Garcia  Jefe División de Documentación, Elvia Soler ext 13210_x000a_Tel. 5878750 ext.13203"/>
    <s v="División de Documenón"/>
    <m/>
    <m/>
    <s v="Programado"/>
    <x v="2"/>
    <x v="30"/>
    <n v="2599"/>
    <n v="1000"/>
    <n v="5"/>
    <n v="11"/>
    <m/>
    <m/>
    <m/>
    <m/>
    <m/>
    <m/>
    <m/>
    <m/>
    <m/>
    <m/>
    <m/>
    <m/>
    <m/>
    <m/>
    <m/>
    <m/>
    <m/>
    <m/>
    <m/>
    <m/>
    <m/>
  </r>
  <r>
    <s v="80101604 80101504 80101505"/>
    <s v="Contratar la prestación de servicios para la definición, diseño, elaboración y/o actualización de los instrumentos archivísticos en el marco de la política de gestión documental y en apoyo al mejoramiento a la gestión institucional de la Procuraduría Gene"/>
    <s v="junio"/>
    <s v="6 meses"/>
    <s v="Selección Abreviada de menor cuantía"/>
    <x v="4"/>
    <n v="400000000"/>
    <n v="400000000"/>
    <s v="No"/>
    <s v="NA"/>
    <s v="Paula Andrea Duarte García  Jefe Division Documentación Tel.587-8750 ext 13203"/>
    <s v="División de Documenón"/>
    <m/>
    <m/>
    <s v="Programado"/>
    <x v="2"/>
    <x v="30"/>
    <n v="2599"/>
    <n v="1000"/>
    <n v="5"/>
    <n v="11"/>
    <m/>
    <m/>
    <m/>
    <m/>
    <m/>
    <m/>
    <m/>
    <m/>
    <m/>
    <m/>
    <m/>
    <m/>
    <m/>
    <m/>
    <m/>
    <m/>
    <m/>
    <m/>
    <m/>
    <m/>
    <m/>
  </r>
  <r>
    <s v="82101801 82101802 80111504 80111508"/>
    <s v="Selección de la persona natural o juridica que relaice las actividades logisticas, tecnicas y pedagogicas para la ejecucion de la primera semana de la calidad en la Procuraduría General de la Nación."/>
    <s v="agosto"/>
    <s v="2 meses"/>
    <s v="Selección Abreviada de menor cuantía"/>
    <x v="4"/>
    <n v="150000000"/>
    <n v="150000000"/>
    <s v="No"/>
    <s v="NA"/>
    <s v="Gustavo Alberto Peña, Oficina de Planeación Tel 5878750, Ext.10902"/>
    <s v="Oficina de Planeación"/>
    <m/>
    <m/>
    <s v="Programado"/>
    <x v="2"/>
    <x v="30"/>
    <n v="2599"/>
    <n v="1000"/>
    <n v="5"/>
    <n v="11"/>
    <m/>
    <m/>
    <m/>
    <m/>
    <m/>
    <m/>
    <m/>
    <m/>
    <m/>
    <m/>
    <m/>
    <m/>
    <m/>
    <m/>
    <m/>
    <m/>
    <m/>
    <m/>
    <m/>
    <m/>
    <m/>
  </r>
  <r>
    <s v="80101504_x000a_"/>
    <s v="Contratar la consolidación y gestión de manera oportuna, valida y confiable de los datos registrados en los sistemas  de información misional de la Procuraduría General de la Nación  (PGN)."/>
    <s v="julio"/>
    <s v="5 meses"/>
    <s v="Selección Abreviada de menor cuantía"/>
    <x v="4"/>
    <n v="486250000"/>
    <n v="486250000"/>
    <s v="No"/>
    <s v="NA"/>
    <s v="Jose  Lennin Galindo U ,Oficina de Planeación                               Tel.5878750 Ext. 10928"/>
    <s v="Oficina de Planeación"/>
    <m/>
    <m/>
    <s v="Programado"/>
    <x v="2"/>
    <x v="30"/>
    <n v="2599"/>
    <n v="1000"/>
    <n v="5"/>
    <n v="11"/>
    <m/>
    <m/>
    <m/>
    <m/>
    <m/>
    <m/>
    <m/>
    <m/>
    <m/>
    <m/>
    <m/>
    <m/>
    <m/>
    <m/>
    <m/>
    <m/>
    <m/>
    <m/>
    <m/>
    <m/>
    <m/>
  </r>
  <r>
    <s v="80101502_x000a_80101504_x000a_20101505_x000a_80101506"/>
    <s v="Diseño de la evaluación del desempeño de las funciones preventiva,de intervención y disciplinaria de la Procuraduria General de la Nación."/>
    <s v="junio"/>
    <s v="6 meses"/>
    <s v="Selección Abreviada de menor cuantía"/>
    <x v="4"/>
    <n v="504895960"/>
    <n v="504895960"/>
    <s v="No"/>
    <s v="NA"/>
    <s v="Jose Lenin Galindo ,Oficina de planeación                                                 Tel.5878750 ext10928"/>
    <s v="Oficina de Planeación"/>
    <m/>
    <m/>
    <s v="Programado"/>
    <x v="2"/>
    <x v="30"/>
    <n v="2599"/>
    <n v="1000"/>
    <n v="5"/>
    <n v="11"/>
    <m/>
    <m/>
    <m/>
    <m/>
    <m/>
    <m/>
    <m/>
    <m/>
    <m/>
    <m/>
    <m/>
    <m/>
    <m/>
    <m/>
    <m/>
    <m/>
    <m/>
    <m/>
    <m/>
    <m/>
    <m/>
  </r>
  <r>
    <n v="80111620"/>
    <s v="Aplicación de herramientas de diagnostico frente atención servicio al ciudadano en desarrollo del Convenio PNSC del DNP"/>
    <s v="junio"/>
    <s v="6 meses"/>
    <s v="contratación directa"/>
    <x v="4"/>
    <n v="72000000"/>
    <n v="72000000"/>
    <s v="No"/>
    <s v="NA"/>
    <s v="Ricardo Montaña Prieto, Oficina de Planeación _x000a_Tel. 5878750 ext. 10911"/>
    <s v="Oficina de Planeación"/>
    <m/>
    <m/>
    <s v="Programado"/>
    <x v="2"/>
    <x v="30"/>
    <n v="2599"/>
    <n v="1000"/>
    <n v="5"/>
    <n v="11"/>
    <m/>
    <m/>
    <m/>
    <m/>
    <m/>
    <m/>
    <m/>
    <m/>
    <m/>
    <m/>
    <m/>
    <m/>
    <m/>
    <m/>
    <m/>
    <m/>
    <m/>
    <m/>
    <m/>
    <m/>
    <m/>
  </r>
  <r>
    <s v="81111503_x000a_81111504_x000a_81111507_x000a_81111508_x000a_81112002"/>
    <s v="Apoyar a la Oficina de Planeación en el análisis, diseño, desarrollo, implementación y generación de consultas y reportes de la información registrada en las bases de datos del Sistema de Información Misional SIM y de la aplicación Strategos, con el objet"/>
    <s v=" "/>
    <s v="6 meses"/>
    <s v="contratación directa"/>
    <x v="4"/>
    <n v="63000000"/>
    <n v="63000000"/>
    <s v="No"/>
    <s v="NA"/>
    <s v="Ricardo Montaña Prieto, Oficina de Planeación Tel. 5878750 ext. 10911"/>
    <s v="Oficina de Planeación"/>
    <m/>
    <m/>
    <s v="Programado"/>
    <x v="2"/>
    <x v="30"/>
    <n v="2599"/>
    <n v="1000"/>
    <n v="5"/>
    <n v="11"/>
    <m/>
    <m/>
    <m/>
    <m/>
    <m/>
    <m/>
    <m/>
    <m/>
    <m/>
    <m/>
    <m/>
    <m/>
    <m/>
    <m/>
    <m/>
    <m/>
    <m/>
    <m/>
    <m/>
    <m/>
    <m/>
  </r>
  <r>
    <s v="80101504_x000a_80111616"/>
    <s v="Apoyo a la Oplan en la gestión y servicio al cliente interno de la plataforma Strategos"/>
    <s v="junio"/>
    <s v="6 meses"/>
    <s v="contratación directa"/>
    <x v="4"/>
    <n v="34800000"/>
    <n v="34800000"/>
    <m/>
    <m/>
    <s v="Ricardo Montaña Prieto, Oficina de Planeación Tel. 5878750 ext. 10911"/>
    <s v="Oficina de Planeación"/>
    <m/>
    <m/>
    <s v="Programado"/>
    <x v="2"/>
    <x v="30"/>
    <n v="2599"/>
    <n v="1000"/>
    <n v="5"/>
    <n v="11"/>
    <m/>
    <m/>
    <m/>
    <m/>
    <m/>
    <m/>
    <m/>
    <m/>
    <m/>
    <m/>
    <m/>
    <m/>
    <m/>
    <m/>
    <m/>
    <m/>
    <m/>
    <m/>
    <m/>
    <m/>
    <m/>
  </r>
  <r>
    <n v="80111621"/>
    <s v="Desarrollar una estrategia de implementación de las obligaciones de control, vigilancia y sanción de la Procuraduría general de la nación sobre los sujetos obligados de la Ley 1712 de 2014"/>
    <s v="febrero"/>
    <s v="6 meses"/>
    <s v="Concurso de méritos"/>
    <x v="0"/>
    <n v="800000000"/>
    <n v="800000000"/>
    <s v="No"/>
    <s v="NA"/>
    <s v="Willson Martínez.  Procuraduría Delegada para la Defensa del Patrimonio Público, la Transparencia y la Integridad , tel. 5878750 ext. 10219 Ext. 12032"/>
    <s v="Procuraduría Delegada para la Defensa del Patrimonio Público, la Transparencia y la Integridad"/>
    <n v="0"/>
    <n v="171"/>
    <s v="Programado"/>
    <x v="2"/>
    <x v="31"/>
    <n v="2503"/>
    <n v="1000"/>
    <n v="2"/>
    <n v="11"/>
    <m/>
    <m/>
    <m/>
    <m/>
    <m/>
    <m/>
    <m/>
    <m/>
    <m/>
    <m/>
    <m/>
    <m/>
    <m/>
    <m/>
    <m/>
    <m/>
    <m/>
    <m/>
    <d v="2018-04-14T00:00:00"/>
    <m/>
    <s v="Devuelto"/>
  </r>
  <r>
    <n v="80111621"/>
    <s v="Diseñar un sistema de alertas tempranas en corrupción y mala administración que contenga un esquema de análisis integral preventivo y que contemple: i) líneas de base, ii) marco normativo e institucional, iii) estructura, iv) contenidos, v) medios de difu"/>
    <s v="febrero"/>
    <s v="6 meses"/>
    <s v="Concurso de méritos"/>
    <x v="0"/>
    <n v="1900000000"/>
    <n v="1900000000"/>
    <s v="No"/>
    <s v="NA"/>
    <s v="Willson Martínez.  Procuraduría Delegada para la Defensa del Patrimonio Público, la Transparencia y la Integridad , tel. 5878750 ext. 10219 Ext. 12032"/>
    <s v="Procuraduría Delegada para la Defensa del Patrimonio Público, la Transparencia y la Integridad"/>
    <n v="0"/>
    <n v="172"/>
    <m/>
    <x v="2"/>
    <x v="31"/>
    <n v="2503"/>
    <n v="1000"/>
    <n v="2"/>
    <n v="11"/>
    <m/>
    <m/>
    <m/>
    <m/>
    <m/>
    <m/>
    <m/>
    <m/>
    <m/>
    <m/>
    <m/>
    <m/>
    <m/>
    <m/>
    <m/>
    <m/>
    <m/>
    <m/>
    <m/>
    <m/>
    <m/>
  </r>
  <r>
    <n v="80111621"/>
    <s v="Diseñar e implementar un esquema permanente de petición y rendición de cuentas que contemple: i) marco normativo e institucional, ii) estructura, iii) contenidos, iv) medios de difusión y medición,  e implementar un piloto."/>
    <s v="febrero"/>
    <s v="6 meses"/>
    <s v="Concurso de méritos"/>
    <x v="0"/>
    <n v="1900000000"/>
    <n v="1900000000"/>
    <s v="No"/>
    <s v="NA"/>
    <s v="Willson Martínez.  Procuraduría Delegada para la Defensa del Patrimonio Público, la Transparencia y la Integridad , tel. 5878750 ext. 10219 Ext. 12032"/>
    <s v="Procuraduría Delegada para la Defensa del Patrimonio Público, la Transparencia y la Integridad"/>
    <n v="0"/>
    <n v="173"/>
    <s v="Cancelado"/>
    <x v="2"/>
    <x v="31"/>
    <n v="2503"/>
    <n v="1000"/>
    <n v="2"/>
    <n v="11"/>
    <m/>
    <m/>
    <m/>
    <m/>
    <m/>
    <m/>
    <m/>
    <m/>
    <m/>
    <m/>
    <m/>
    <m/>
    <m/>
    <m/>
    <m/>
    <m/>
    <m/>
    <m/>
    <m/>
    <m/>
    <s v="Cancelado"/>
  </r>
  <r>
    <n v="80111621"/>
    <s v="“Diseñar, integrar y poner en marcha las dimensiones académica y ciudadana del observatorio multidimensional de conflictos territoriales de la Procuraduría General de la Nación. Generar y actualizar diagnósticos complejos mediante métodos de investigación"/>
    <s v="febrero"/>
    <s v="7 meses"/>
    <s v="Concurso de méritos"/>
    <x v="0"/>
    <n v="315000000"/>
    <n v="315000000"/>
    <s v="No"/>
    <s v="NA"/>
    <s v="Willson Martínez.  Procuraduría Delegada para la Defensa del Patrimonio Público, la Transparencia y la Integridad , tel. 5878750 ext. 10219 Ext. 12032"/>
    <s v="Procuraduría Delegada para la Defensa del Patrimonio Público, la Transparencia y la Integridad"/>
    <n v="0"/>
    <n v="174"/>
    <s v="Cancelado"/>
    <x v="2"/>
    <x v="31"/>
    <n v="2503"/>
    <n v="1000"/>
    <n v="2"/>
    <n v="11"/>
    <m/>
    <m/>
    <m/>
    <m/>
    <m/>
    <m/>
    <m/>
    <m/>
    <m/>
    <m/>
    <m/>
    <m/>
    <m/>
    <m/>
    <m/>
    <m/>
    <m/>
    <m/>
    <m/>
    <m/>
    <s v="Cancelado"/>
  </r>
  <r>
    <n v="80111621"/>
    <s v="Diseñar un plan de formación formal e informal en transparencia, integridad y cultura de lo público y de la legalidad y un esquema de sansiones, reconocimientos e incentivos, que contemplen:  i) línea de base de cultura ciudadana, ii) marco normativo e in"/>
    <s v="febrero"/>
    <s v="6 meses"/>
    <s v="Concurso de méritos"/>
    <x v="0"/>
    <n v="2059800000"/>
    <n v="2059800000"/>
    <s v="No"/>
    <s v="NA"/>
    <s v="Willson Martínez.  Procuraduría Delegada para la Defensa del Patrimonio Público, la Transparencia y la Integridad , tel. 5878750 ext. 10219 Ext. 12032"/>
    <s v="Procuraduría Delegada para la Defensa del Patrimonio Público, la Transparencia y la Integridad"/>
    <n v="0"/>
    <n v="175"/>
    <m/>
    <x v="2"/>
    <x v="31"/>
    <n v="2503"/>
    <n v="1000"/>
    <n v="2"/>
    <n v="11"/>
    <m/>
    <m/>
    <m/>
    <m/>
    <m/>
    <m/>
    <m/>
    <m/>
    <m/>
    <m/>
    <m/>
    <m/>
    <m/>
    <m/>
    <m/>
    <m/>
    <m/>
    <m/>
    <m/>
    <m/>
    <m/>
  </r>
  <r>
    <n v="80101505"/>
    <s v="Actualización de los instrumentos de gestión para la función disciplinaria "/>
    <s v="mayo"/>
    <s v="4,5 meses"/>
    <s v="SELECCIÓN BASADA EN CALIDAD Y COSTO"/>
    <x v="5"/>
    <n v="500000000"/>
    <n v="500000000"/>
    <s v="No"/>
    <s v="NA"/>
    <s v="David Fernando Varela Unidad Ejecutora  PGN-BID, tel. 5878750 ext. 11820"/>
    <m/>
    <n v="0"/>
    <n v="176"/>
    <s v="Programado"/>
    <x v="2"/>
    <x v="32"/>
    <n v="2599"/>
    <n v="1000"/>
    <n v="4"/>
    <n v="14"/>
    <m/>
    <m/>
    <m/>
    <m/>
    <m/>
    <m/>
    <m/>
    <m/>
    <m/>
    <m/>
    <m/>
    <m/>
    <m/>
    <m/>
    <m/>
    <m/>
    <m/>
    <m/>
    <m/>
    <m/>
    <m/>
  </r>
  <r>
    <n v="80101505"/>
    <s v="Actualización de la guía disciplinaria"/>
    <s v="mayo"/>
    <s v="5,5 meses"/>
    <s v="SELECCIÓN POR CALIFICACIÓN DE CONSULTORES"/>
    <x v="5"/>
    <n v="300000000"/>
    <n v="300000000"/>
    <s v="No"/>
    <s v="NA"/>
    <s v="David Fernando Varela Unidad Ejecutora  PGN-BID, tel. 5878750 ext. 11820"/>
    <m/>
    <n v="0"/>
    <n v="177"/>
    <s v="Programado"/>
    <x v="2"/>
    <x v="32"/>
    <n v="2599"/>
    <n v="1000"/>
    <n v="4"/>
    <n v="14"/>
    <m/>
    <m/>
    <m/>
    <m/>
    <m/>
    <m/>
    <m/>
    <m/>
    <m/>
    <m/>
    <m/>
    <m/>
    <m/>
    <m/>
    <m/>
    <m/>
    <m/>
    <m/>
    <m/>
    <m/>
    <m/>
  </r>
  <r>
    <n v="80101507"/>
    <s v="Diseño y recomendaciones de arquitectura empresarial - etapa i"/>
    <s v="mayo"/>
    <s v="4,5 meses"/>
    <s v="SELECCIÓN BASADA EN CALIDAD Y COSTO"/>
    <x v="5"/>
    <n v="1300000000"/>
    <n v="1300000000"/>
    <s v="No"/>
    <s v="NA"/>
    <s v="David Fernando Varela Unidad Ejecutora  PGN-BID, tel. 5878750 ext. 11820"/>
    <m/>
    <n v="0"/>
    <n v="178"/>
    <s v="Programado"/>
    <x v="2"/>
    <x v="32"/>
    <n v="2599"/>
    <n v="1000"/>
    <n v="4"/>
    <n v="14"/>
    <m/>
    <m/>
    <m/>
    <m/>
    <m/>
    <m/>
    <m/>
    <m/>
    <m/>
    <m/>
    <m/>
    <m/>
    <m/>
    <m/>
    <m/>
    <m/>
    <m/>
    <m/>
    <m/>
    <m/>
    <m/>
  </r>
  <r>
    <n v="80101507"/>
    <s v="Capacity planning "/>
    <s v="mayo"/>
    <s v="5,5 meses"/>
    <s v="SELECCIÓN POR CALIFICACIÓN DE CONSULTORES"/>
    <x v="5"/>
    <n v="225000000"/>
    <n v="225000000"/>
    <s v="No"/>
    <s v="NA"/>
    <s v="David Fernando Varela Unidad Ejecutora  PGN-BID, tel. 5878750 ext. 11820"/>
    <m/>
    <n v="0"/>
    <n v="179"/>
    <s v="Programado"/>
    <x v="2"/>
    <x v="32"/>
    <n v="2599"/>
    <n v="1000"/>
    <n v="4"/>
    <n v="14"/>
    <m/>
    <m/>
    <m/>
    <m/>
    <m/>
    <m/>
    <m/>
    <m/>
    <m/>
    <m/>
    <m/>
    <m/>
    <m/>
    <m/>
    <m/>
    <m/>
    <m/>
    <m/>
    <m/>
    <m/>
    <m/>
  </r>
  <r>
    <n v="80101507"/>
    <s v="Taller para identificación de preguntas de negocio"/>
    <s v="mayo"/>
    <s v="5,5 meses"/>
    <s v="SELECCIÓN POR CALIFICACIÓN DE CONSULTORES"/>
    <x v="5"/>
    <n v="150000000"/>
    <n v="150000000"/>
    <s v="No"/>
    <s v="NA"/>
    <s v="David Fernando Varela Unidad Ejecutora  PGN-BID, tel. 5878750 ext. 11820"/>
    <m/>
    <n v="0"/>
    <n v="180"/>
    <s v="Programado"/>
    <x v="2"/>
    <x v="32"/>
    <n v="2599"/>
    <n v="1000"/>
    <n v="4"/>
    <n v="14"/>
    <m/>
    <m/>
    <m/>
    <m/>
    <m/>
    <m/>
    <m/>
    <m/>
    <m/>
    <m/>
    <m/>
    <m/>
    <m/>
    <m/>
    <m/>
    <m/>
    <m/>
    <m/>
    <m/>
    <m/>
    <m/>
  </r>
  <r>
    <n v="80101507"/>
    <s v="Gestión de infraestructura de ti"/>
    <s v="mayo"/>
    <s v="4,5 meses"/>
    <s v="SELECCIÓN BASADA EN CALIDAD Y COSTO"/>
    <x v="5"/>
    <n v="1500000000"/>
    <n v="1500000000"/>
    <s v="No"/>
    <s v="NA"/>
    <s v="David Fernando Varela Unidad Ejecutora  PGN-BID, tel. 5878750 ext. 11820"/>
    <m/>
    <n v="0"/>
    <n v="181"/>
    <s v="Programado"/>
    <x v="2"/>
    <x v="32"/>
    <n v="2599"/>
    <n v="1000"/>
    <n v="4"/>
    <n v="14"/>
    <m/>
    <m/>
    <m/>
    <m/>
    <m/>
    <m/>
    <m/>
    <m/>
    <m/>
    <m/>
    <m/>
    <m/>
    <m/>
    <m/>
    <m/>
    <m/>
    <m/>
    <m/>
    <m/>
    <m/>
    <m/>
  </r>
  <r>
    <n v="80101504"/>
    <s v="Diagnóstico de gobernanza, análisis de brechas, recomendaciones y plan de acción"/>
    <s v="mayo"/>
    <s v="3 meses"/>
    <s v="SELECCIÓN BASADA EN CALIDAD Y COSTO"/>
    <x v="5"/>
    <n v="1050000000"/>
    <n v="1050000000"/>
    <s v="No"/>
    <s v="NA"/>
    <s v="David Fernando Varela Unidad Ejecutora  PGN-BID, tel. 5878750 ext. 11820"/>
    <m/>
    <n v="0"/>
    <n v="182"/>
    <s v="Programado"/>
    <x v="2"/>
    <x v="32"/>
    <n v="2599"/>
    <n v="1000"/>
    <n v="4"/>
    <n v="14"/>
    <m/>
    <m/>
    <m/>
    <m/>
    <m/>
    <m/>
    <m/>
    <m/>
    <m/>
    <m/>
    <m/>
    <m/>
    <m/>
    <m/>
    <m/>
    <m/>
    <m/>
    <m/>
    <m/>
    <m/>
    <m/>
  </r>
  <r>
    <n v="43220000"/>
    <s v="Adquisición de bienes de infraestructura tecnológica"/>
    <s v="mayo"/>
    <s v="1 mes"/>
    <s v="COMPARACIÓN DE PRECIOS"/>
    <x v="5"/>
    <n v="1437610320"/>
    <n v="1437610320"/>
    <s v="No"/>
    <s v="NA"/>
    <s v="David Fernando Varela Unidad Ejecutora  PGN-BID, tel. 5878750 ext. 11820"/>
    <m/>
    <n v="0"/>
    <n v="183"/>
    <s v="Programado"/>
    <x v="2"/>
    <x v="32"/>
    <n v="2599"/>
    <n v="1000"/>
    <n v="4"/>
    <n v="14"/>
    <m/>
    <m/>
    <m/>
    <m/>
    <m/>
    <m/>
    <m/>
    <m/>
    <m/>
    <m/>
    <m/>
    <m/>
    <m/>
    <m/>
    <m/>
    <m/>
    <m/>
    <m/>
    <m/>
    <m/>
    <m/>
  </r>
  <r>
    <n v="90121502"/>
    <s v="Servicios de apoyo logístico a proyectos del programa"/>
    <s v="mayo"/>
    <s v="1 mes"/>
    <s v="COMPARACIÓN DE PRECIOS"/>
    <x v="5"/>
    <n v="500000000"/>
    <n v="500000000"/>
    <s v="No"/>
    <s v="NA"/>
    <s v="David Fernando Varela Unidad Ejecutora  PGN-BID, tel. 5878750 ext. 11820"/>
    <m/>
    <n v="0"/>
    <n v="184"/>
    <s v="Programado"/>
    <x v="2"/>
    <x v="32"/>
    <n v="2599"/>
    <n v="1000"/>
    <n v="4"/>
    <n v="14"/>
    <m/>
    <m/>
    <m/>
    <m/>
    <m/>
    <m/>
    <m/>
    <m/>
    <m/>
    <m/>
    <m/>
    <m/>
    <m/>
    <m/>
    <m/>
    <m/>
    <m/>
    <m/>
    <m/>
    <m/>
    <m/>
  </r>
  <r>
    <n v="82101504"/>
    <s v="Servicios de publicación de avisos para los procesos contractuales e informaciongeneral del programa de fortalecimiento "/>
    <s v="mayo"/>
    <s v="1 mes"/>
    <s v="contratación directa"/>
    <x v="5"/>
    <n v="50000000"/>
    <n v="50000000"/>
    <s v="No"/>
    <s v="NA"/>
    <s v="David Fernando Varela Unidad Ejecutora  PGN-BID, tel. 5878750 ext. 11820"/>
    <m/>
    <n v="0"/>
    <n v="185"/>
    <s v="Programado"/>
    <x v="2"/>
    <x v="32"/>
    <n v="2599"/>
    <n v="1000"/>
    <n v="4"/>
    <n v="14"/>
    <m/>
    <m/>
    <m/>
    <m/>
    <m/>
    <m/>
    <m/>
    <m/>
    <m/>
    <m/>
    <m/>
    <m/>
    <m/>
    <m/>
    <m/>
    <m/>
    <m/>
    <m/>
    <m/>
    <m/>
    <m/>
  </r>
  <r>
    <n v="80101505"/>
    <s v="Metodología para monitoreo incremento patrimonial"/>
    <s v="mayo"/>
    <s v="5,5 meses"/>
    <s v="SELECCIÓN POR CALIFICACIÓN DE CONSULTORES"/>
    <x v="5"/>
    <n v="400000000"/>
    <n v="400000000"/>
    <s v="No"/>
    <s v="NA"/>
    <s v="David Fernando Varela Unidad Ejecutora  PGN-BID, tel. 5878750 ext. 11820"/>
    <m/>
    <n v="0"/>
    <n v="186"/>
    <s v="Programado"/>
    <x v="2"/>
    <x v="32"/>
    <n v="2599"/>
    <n v="1000"/>
    <n v="4"/>
    <n v="14"/>
    <m/>
    <m/>
    <m/>
    <m/>
    <m/>
    <m/>
    <m/>
    <m/>
    <m/>
    <m/>
    <m/>
    <m/>
    <m/>
    <m/>
    <m/>
    <m/>
    <m/>
    <m/>
    <m/>
    <m/>
    <m/>
  </r>
  <r>
    <n v="80101505"/>
    <s v="Monitoreo conflicto de interés"/>
    <s v="mayo"/>
    <s v="4,5 meses"/>
    <s v="SELECCIÓN POR CALIFICACIÓN DE CONSULTORES"/>
    <x v="5"/>
    <n v="200000000"/>
    <n v="200000000"/>
    <s v="No"/>
    <s v="NA"/>
    <s v="David Fernando Varela Unidad Ejecutora  PGN-BID, tel. 5878750 ext. 11820"/>
    <m/>
    <n v="0"/>
    <n v="187"/>
    <s v="Programado"/>
    <x v="2"/>
    <x v="32"/>
    <n v="2599"/>
    <n v="1000"/>
    <n v="4"/>
    <n v="14"/>
    <m/>
    <m/>
    <m/>
    <m/>
    <m/>
    <m/>
    <m/>
    <m/>
    <m/>
    <m/>
    <m/>
    <m/>
    <m/>
    <m/>
    <m/>
    <m/>
    <m/>
    <m/>
    <m/>
    <m/>
    <m/>
  </r>
  <r>
    <n v="80101505"/>
    <s v="Caracterización de sujetos obligados ley 1712 - transparencia y diseño de estrategia"/>
    <s v="mayo"/>
    <s v="4,5 meses"/>
    <s v="SELECCIÓN BASADA EN CALIDAD Y COSTO"/>
    <x v="5"/>
    <n v="1200000000"/>
    <n v="1200000000"/>
    <s v="No"/>
    <s v="NA"/>
    <s v="David Fernando Varela Unidad Ejecutora  PGN-BID, tel. 5878750 ext. 11820"/>
    <m/>
    <n v="0"/>
    <n v="188"/>
    <s v="Programado"/>
    <x v="2"/>
    <x v="32"/>
    <n v="2599"/>
    <n v="1000"/>
    <n v="4"/>
    <n v="14"/>
    <m/>
    <m/>
    <m/>
    <m/>
    <m/>
    <m/>
    <m/>
    <m/>
    <m/>
    <m/>
    <m/>
    <m/>
    <m/>
    <m/>
    <m/>
    <m/>
    <m/>
    <m/>
    <m/>
    <m/>
    <m/>
  </r>
  <r>
    <n v="81131500"/>
    <s v="Diseño e implementación de encuesta de opinión"/>
    <s v="mayo"/>
    <s v="4,5 meses"/>
    <s v="SELECCIÓN BASADA EN CALIDAD Y COSTO"/>
    <x v="5"/>
    <n v="1030000000"/>
    <n v="1030000000"/>
    <s v="No"/>
    <s v="NA"/>
    <s v="David Fernando Varela Unidad Ejecutora  PGN-BID, tel. 5878750 ext. 11820"/>
    <m/>
    <n v="0"/>
    <n v="189"/>
    <s v="Programado"/>
    <x v="2"/>
    <x v="32"/>
    <n v="2599"/>
    <n v="1000"/>
    <n v="4"/>
    <n v="14"/>
    <m/>
    <m/>
    <m/>
    <m/>
    <m/>
    <m/>
    <m/>
    <m/>
    <m/>
    <m/>
    <m/>
    <m/>
    <m/>
    <m/>
    <m/>
    <m/>
    <m/>
    <m/>
    <m/>
    <m/>
    <m/>
  </r>
  <r>
    <n v="45121504"/>
    <s v="Adquisición de equipos para apoyo a estrategia de comunicación "/>
    <s v="mayo"/>
    <s v="3 meses"/>
    <s v="COMPARACIÓN DE PRECIOS"/>
    <x v="5"/>
    <n v="180000000"/>
    <n v="180000000"/>
    <s v="No"/>
    <s v="NA"/>
    <s v="David Fernando Varela Unidad Ejecutora  PGN-BID, tel. 5878750 ext. 11820"/>
    <m/>
    <n v="0"/>
    <n v="190"/>
    <s v="Programado"/>
    <x v="2"/>
    <x v="32"/>
    <n v="2599"/>
    <n v="1000"/>
    <n v="4"/>
    <n v="14"/>
    <m/>
    <m/>
    <m/>
    <m/>
    <m/>
    <m/>
    <m/>
    <m/>
    <m/>
    <m/>
    <m/>
    <m/>
    <m/>
    <m/>
    <m/>
    <m/>
    <m/>
    <m/>
    <m/>
    <m/>
    <m/>
  </r>
  <r>
    <n v="80101505"/>
    <s v="Caracterización de usuarios pgn- servicio al ciudadano"/>
    <s v="mayo"/>
    <s v="5,5 meses"/>
    <s v="SELECCIÓN POR CALIFICACIÓN DE CONSULTORES"/>
    <x v="5"/>
    <n v="300000000"/>
    <n v="300000000"/>
    <s v="No"/>
    <s v="NA"/>
    <s v="David Fernando Varela Unidad Ejecutora  PGN-BID, tel. 5878750 ext. 11820"/>
    <m/>
    <n v="0"/>
    <n v="191"/>
    <s v="Programado"/>
    <x v="2"/>
    <x v="32"/>
    <n v="2599"/>
    <n v="1000"/>
    <n v="4"/>
    <n v="14"/>
    <m/>
    <m/>
    <m/>
    <m/>
    <m/>
    <m/>
    <m/>
    <m/>
    <m/>
    <m/>
    <m/>
    <m/>
    <m/>
    <m/>
    <m/>
    <m/>
    <m/>
    <m/>
    <m/>
    <m/>
    <m/>
  </r>
  <r>
    <n v="84111601"/>
    <s v="Auditoria al programa vigencia 2018"/>
    <s v="mayo"/>
    <s v="4,5 meses"/>
    <s v="SELECCIÓN BASADA EN CALIDAD Y COSTO"/>
    <x v="5"/>
    <n v="150000000"/>
    <n v="150000000"/>
    <s v="No"/>
    <s v="NA"/>
    <s v="David Fernando Varela Unidad Ejecutora  PGN-BID, tel. 5878750 ext. 11820"/>
    <m/>
    <n v="0"/>
    <n v="192"/>
    <s v="Programado"/>
    <x v="2"/>
    <x v="32"/>
    <n v="2599"/>
    <n v="1000"/>
    <n v="4"/>
    <n v="14"/>
    <m/>
    <m/>
    <m/>
    <m/>
    <m/>
    <m/>
    <m/>
    <m/>
    <m/>
    <m/>
    <m/>
    <m/>
    <m/>
    <m/>
    <m/>
    <m/>
    <m/>
    <m/>
    <m/>
    <m/>
    <m/>
  </r>
  <r>
    <n v="80101505"/>
    <s v="Consultor gerencia programa"/>
    <s v="mayo"/>
    <s v="7,5 meses"/>
    <s v="contratación directa"/>
    <x v="5"/>
    <n v="203520330"/>
    <n v="203520330"/>
    <s v="No"/>
    <s v="NA"/>
    <s v="David Fernando Varela Unidad Ejecutora  PGN-BID, tel. 5878750 ext. 11820"/>
    <m/>
    <n v="0"/>
    <n v="193"/>
    <s v="Programado"/>
    <x v="2"/>
    <x v="32"/>
    <n v="2599"/>
    <n v="1000"/>
    <n v="4"/>
    <n v="14"/>
    <m/>
    <m/>
    <m/>
    <m/>
    <m/>
    <m/>
    <m/>
    <m/>
    <m/>
    <m/>
    <m/>
    <m/>
    <m/>
    <m/>
    <m/>
    <m/>
    <m/>
    <m/>
    <m/>
    <m/>
    <m/>
  </r>
  <r>
    <n v="80101505"/>
    <s v="Consultor coordinación técnica programa"/>
    <s v="mayo"/>
    <s v="7,5 meses"/>
    <s v="SELECCIÓN DE CONSULTORES INDIVIDUALES POR COMPARACIÓN DE 3 HOJAS DE VIDA"/>
    <x v="5"/>
    <n v="203520330"/>
    <n v="203520330"/>
    <s v="No"/>
    <s v="NA"/>
    <s v="David Fernando Varela Unidad Ejecutora  PGN-BID, tel. 5878750 ext. 11820"/>
    <m/>
    <n v="0"/>
    <n v="194"/>
    <s v="Programado"/>
    <x v="2"/>
    <x v="32"/>
    <n v="2599"/>
    <n v="1000"/>
    <n v="4"/>
    <n v="14"/>
    <m/>
    <m/>
    <m/>
    <m/>
    <m/>
    <m/>
    <m/>
    <m/>
    <m/>
    <m/>
    <m/>
    <m/>
    <m/>
    <m/>
    <m/>
    <m/>
    <m/>
    <m/>
    <m/>
    <m/>
    <m/>
  </r>
  <r>
    <n v="80101505"/>
    <s v="Consultor planeación y monitoreo"/>
    <s v="mayo"/>
    <s v="7,5 meses"/>
    <s v="SELECCIÓN DE CONSULTORES INDIVIDUALES POR COMPARACIÓN DE 3 HOJAS DE VIDA"/>
    <x v="5"/>
    <n v="138837255"/>
    <n v="138837255"/>
    <s v="No"/>
    <s v="NA"/>
    <s v="David Fernando Varela Unidad Ejecutora  PGN-BID, tel. 5878750 ext. 11820"/>
    <m/>
    <n v="0"/>
    <n v="195"/>
    <s v="Programado"/>
    <x v="2"/>
    <x v="32"/>
    <n v="2599"/>
    <n v="1000"/>
    <n v="4"/>
    <n v="14"/>
    <m/>
    <m/>
    <m/>
    <m/>
    <m/>
    <m/>
    <m/>
    <m/>
    <m/>
    <m/>
    <m/>
    <m/>
    <m/>
    <m/>
    <m/>
    <m/>
    <m/>
    <m/>
    <m/>
    <m/>
    <m/>
  </r>
  <r>
    <n v="80101505"/>
    <s v="Consultor adquisiciones bid"/>
    <s v="mayo"/>
    <s v="7,5 meses"/>
    <s v="SELECCIÓN DE CONSULTORES INDIVIDUALES POR COMPARACIÓN DE 3 HOJAS DE VIDA"/>
    <x v="5"/>
    <n v="138837255"/>
    <n v="138837255"/>
    <s v="No"/>
    <s v="NA"/>
    <s v="David Fernando Varela Unidad Ejecutora  PGN-BID, tel. 5878750 ext. 11820"/>
    <m/>
    <n v="0"/>
    <n v="196"/>
    <s v="Programado"/>
    <x v="2"/>
    <x v="32"/>
    <n v="2599"/>
    <n v="1000"/>
    <n v="4"/>
    <n v="14"/>
    <m/>
    <m/>
    <m/>
    <m/>
    <m/>
    <m/>
    <m/>
    <m/>
    <m/>
    <m/>
    <m/>
    <m/>
    <m/>
    <m/>
    <m/>
    <m/>
    <m/>
    <m/>
    <m/>
    <m/>
    <m/>
  </r>
  <r>
    <n v="80101505"/>
    <s v="Consultor financiero programa"/>
    <s v="mayo"/>
    <s v="7,5 meses"/>
    <s v="SELECCIÓN DE CONSULTORES INDIVIDUALES POR COMPARACIÓN DE 3 HOJAS DE VIDA"/>
    <x v="5"/>
    <n v="138837255"/>
    <n v="138837255"/>
    <s v="No"/>
    <s v="NA"/>
    <s v="David Fernando Varela Unidad Ejecutora  PGN-BID, tel. 5878750 ext. 11820"/>
    <m/>
    <n v="0"/>
    <n v="197"/>
    <s v="Programado"/>
    <x v="2"/>
    <x v="32"/>
    <n v="2599"/>
    <n v="1000"/>
    <n v="4"/>
    <n v="14"/>
    <m/>
    <m/>
    <m/>
    <m/>
    <m/>
    <m/>
    <m/>
    <m/>
    <m/>
    <m/>
    <m/>
    <m/>
    <m/>
    <m/>
    <m/>
    <m/>
    <m/>
    <m/>
    <m/>
    <m/>
    <m/>
  </r>
  <r>
    <n v="80101507"/>
    <s v="Consultor  tecnología"/>
    <s v="mayo"/>
    <s v="7,5 meses"/>
    <s v="SELECCIÓN DE CONSULTORES INDIVIDUALES POR COMPARACIÓN DE 3 HOJAS DE VIDA"/>
    <x v="5"/>
    <n v="138837255"/>
    <n v="138837255"/>
    <s v="No"/>
    <s v="NA"/>
    <s v="David Fernando Varela Unidad Ejecutora  PGN-BID, tel. 5878750 ext. 11820"/>
    <m/>
    <n v="0"/>
    <n v="198"/>
    <s v="Programado"/>
    <x v="2"/>
    <x v="32"/>
    <n v="2599"/>
    <n v="1000"/>
    <n v="4"/>
    <n v="14"/>
    <m/>
    <m/>
    <m/>
    <n v="138837255"/>
    <n v="518"/>
    <d v="2018-05-16T00:00:00"/>
    <m/>
    <s v="Contratar servicios de consultoría de un Especialista de Tecnologías, quien se encargará de diseñar y coordinar la implementación de la estrategia de transformación digital de la entidad en el marco del Contrato de Préstamo, tal como estos servicios se de"/>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Datos" updatedVersion="6" showMemberPropertyTips="0" useAutoFormatting="1" itemPrintTitles="1" createdVersion="1" indent="0" compact="0" compactData="0" gridDropZones="1">
  <location ref="A3:B10" firstHeaderRow="2" firstDataRow="2" firstDataCol="1" rowPageCount="1" colPageCount="1"/>
  <pivotFields count="42">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3"/>
        <item x="4"/>
        <item x="0"/>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Page" compact="0" outline="0" subtotalTop="0" showAll="0" includeNewItemsInFilter="1">
      <items count="4">
        <item h="1" x="0"/>
        <item x="2"/>
        <item h="1" x="1"/>
        <item t="default"/>
      </items>
    </pivotField>
    <pivotField axis="axisRow" compact="0" outline="0" subtotalTop="0" showAll="0" includeNewItemsInFilter="1">
      <items count="34">
        <item x="25"/>
        <item x="29"/>
        <item x="5"/>
        <item x="13"/>
        <item x="7"/>
        <item x="11"/>
        <item x="10"/>
        <item x="9"/>
        <item x="4"/>
        <item x="24"/>
        <item x="20"/>
        <item x="28"/>
        <item x="32"/>
        <item x="17"/>
        <item x="22"/>
        <item x="31"/>
        <item x="3"/>
        <item x="2"/>
        <item x="15"/>
        <item x="18"/>
        <item x="14"/>
        <item x="1"/>
        <item x="30"/>
        <item x="23"/>
        <item x="26"/>
        <item x="21"/>
        <item x="16"/>
        <item x="19"/>
        <item x="0"/>
        <item x="8"/>
        <item x="27"/>
        <item x="12"/>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6"/>
  </rowFields>
  <rowItems count="6">
    <i>
      <x v="1"/>
    </i>
    <i>
      <x v="12"/>
    </i>
    <i>
      <x v="13"/>
    </i>
    <i>
      <x v="15"/>
    </i>
    <i>
      <x v="22"/>
    </i>
    <i t="grand">
      <x/>
    </i>
  </rowItems>
  <colItems count="1">
    <i/>
  </colItems>
  <pageFields count="1">
    <pageField fld="15" hier="0"/>
  </pageFields>
  <dataFields count="1">
    <dataField name="Suma de Valor estimado en la vigencia actual" fld="7" baseField="16" baseItem="15" numFmtId="175"/>
  </dataFields>
  <formats count="4">
    <format dxfId="3">
      <pivotArea outline="0" fieldPosition="0"/>
    </format>
    <format dxfId="2">
      <pivotArea field="16" type="button" dataOnly="0" labelOnly="1" outline="0" axis="axisRow" fieldPosition="0"/>
    </format>
    <format dxfId="1">
      <pivotArea field="16" type="button" dataOnly="0" labelOnly="1" outline="0" axis="axisRow" fieldPosition="0"/>
    </format>
    <format dxfId="0">
      <pivotArea field="16" type="button" dataOnly="0" labelOnly="1" outline="0" axis="axisRow" fieldPosition="0"/>
    </format>
  </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91" workbookViewId="0">
      <selection activeCell="D113" sqref="D113"/>
    </sheetView>
  </sheetViews>
  <sheetFormatPr baseColWidth="10" defaultRowHeight="15" x14ac:dyDescent="0.25"/>
  <cols>
    <col min="1" max="1" width="111.28515625" bestFit="1" customWidth="1"/>
    <col min="2" max="2" width="23.28515625" customWidth="1"/>
    <col min="3" max="3" width="19.42578125" customWidth="1"/>
    <col min="4" max="4" width="19.42578125" bestFit="1" customWidth="1"/>
    <col min="5" max="5" width="14.140625" bestFit="1" customWidth="1"/>
    <col min="6" max="6" width="15.42578125" customWidth="1"/>
    <col min="7" max="7" width="17.42578125" customWidth="1"/>
  </cols>
  <sheetData>
    <row r="1" spans="1:7" x14ac:dyDescent="0.25">
      <c r="A1" s="23" t="s">
        <v>237</v>
      </c>
      <c r="B1" s="24" t="s">
        <v>242</v>
      </c>
    </row>
    <row r="3" spans="1:7" x14ac:dyDescent="0.25">
      <c r="A3" s="19" t="s">
        <v>288</v>
      </c>
      <c r="B3" s="22"/>
    </row>
    <row r="4" spans="1:7" s="28" customFormat="1" ht="30" x14ac:dyDescent="0.25">
      <c r="A4" s="35" t="s">
        <v>238</v>
      </c>
      <c r="B4" s="31" t="s">
        <v>287</v>
      </c>
      <c r="C4" s="31" t="s">
        <v>289</v>
      </c>
      <c r="D4" s="31" t="s">
        <v>290</v>
      </c>
      <c r="E4" s="31" t="s">
        <v>303</v>
      </c>
      <c r="F4" s="31" t="s">
        <v>304</v>
      </c>
      <c r="G4" s="31" t="s">
        <v>305</v>
      </c>
    </row>
    <row r="5" spans="1:7" x14ac:dyDescent="0.25">
      <c r="A5" s="18" t="s">
        <v>258</v>
      </c>
      <c r="B5" s="25">
        <v>1050000000</v>
      </c>
      <c r="C5" s="29">
        <v>6242524118</v>
      </c>
      <c r="D5" s="30">
        <f>+C5-GETPIVOTDATA("Valor estimado en la vigencia actual",$A$3,"SUB RUBRO","ADECUACIÓN DE SEDES DE LA PROCURADURÍA GENERAL DE LA NACIÓN, A NIVEL NACIONAL")</f>
        <v>5192524118</v>
      </c>
      <c r="E5" s="30">
        <v>4690975854</v>
      </c>
      <c r="F5" s="30">
        <f>1151857905+19027177</f>
        <v>1170885082</v>
      </c>
      <c r="G5" s="30">
        <f>+C5-E5-F5</f>
        <v>380663182</v>
      </c>
    </row>
    <row r="6" spans="1:7" x14ac:dyDescent="0.25">
      <c r="A6" s="20" t="s">
        <v>256</v>
      </c>
      <c r="B6" s="26">
        <v>11435000000</v>
      </c>
      <c r="C6" s="29">
        <v>11435000000</v>
      </c>
      <c r="D6" s="30">
        <f>+C6-GETPIVOTDATA("Valor estimado en la vigencia actual",$A$3,"SUB RUBRO","FORTALECIMIENTO DE LA PROCURADURÍA GENERAL DE LA NACIÓN PARA EL EJERCICIO DEL CONTROL PÚBLICO NACIONAL")</f>
        <v>0</v>
      </c>
    </row>
    <row r="7" spans="1:7" x14ac:dyDescent="0.25">
      <c r="A7" s="20" t="s">
        <v>243</v>
      </c>
      <c r="B7" s="26">
        <v>6446263531.0900002</v>
      </c>
      <c r="C7" s="29">
        <v>7580000000</v>
      </c>
      <c r="D7" s="30">
        <f>+C7-GETPIVOTDATA("Valor estimado en la vigencia actual",$A$3,"SUB RUBRO","FORTALECIMIENTO PLATAFORMA TECNOLÓGICA DE LA PROCURADURÍA GENERAL DE LA NACIÓN , A NIVEL NACIONAL")</f>
        <v>1133736468.9099998</v>
      </c>
    </row>
    <row r="8" spans="1:7" x14ac:dyDescent="0.25">
      <c r="A8" s="20" t="s">
        <v>257</v>
      </c>
      <c r="B8" s="26">
        <v>6974800000</v>
      </c>
      <c r="C8" s="29">
        <v>3675000000</v>
      </c>
      <c r="D8" s="30">
        <f>+C8-GETPIVOTDATA("Valor estimado en la vigencia actual",$A$3,"SUB RUBRO","IMPLEMENTACIÓN DE LA ESTRATEGIA ANTICORRUPCIÓN DE LA PROCURADURÍA GENERAL DE LA NACIÓN A NIVEL NACIONAL")</f>
        <v>-3299800000</v>
      </c>
      <c r="E8" s="30">
        <f>+C8-1200000000</f>
        <v>2475000000</v>
      </c>
    </row>
    <row r="9" spans="1:7" x14ac:dyDescent="0.25">
      <c r="A9" s="20" t="s">
        <v>259</v>
      </c>
      <c r="B9" s="26">
        <v>3121401960</v>
      </c>
      <c r="C9" s="29">
        <v>5400000000</v>
      </c>
      <c r="D9" s="30">
        <f>+C9-GETPIVOTDATA("Valor estimado en la vigencia actual",$A$3,"SUB RUBRO","MEJORAMIENTO DE LA GESTIÓN INSTITUCIONAL DE LA PROCURADURÍA GENERAL DE LA NACIÓN A NIVEL NACIONAL")</f>
        <v>2278598040</v>
      </c>
    </row>
    <row r="10" spans="1:7" x14ac:dyDescent="0.25">
      <c r="A10" s="21" t="s">
        <v>286</v>
      </c>
      <c r="B10" s="27">
        <v>29027465491.09</v>
      </c>
      <c r="C10" s="30">
        <f>SUM(C5:C9)</f>
        <v>34332524118</v>
      </c>
      <c r="D10" s="30">
        <f>SUM(D5:D9)</f>
        <v>5305058626.9099998</v>
      </c>
    </row>
    <row r="15" spans="1:7" ht="45" x14ac:dyDescent="0.25">
      <c r="A15" t="s">
        <v>238</v>
      </c>
      <c r="B15" s="31" t="s">
        <v>306</v>
      </c>
      <c r="C15" s="31" t="s">
        <v>303</v>
      </c>
      <c r="D15" s="31" t="s">
        <v>307</v>
      </c>
      <c r="E15" s="31" t="s">
        <v>308</v>
      </c>
    </row>
    <row r="16" spans="1:7" x14ac:dyDescent="0.25">
      <c r="A16" t="s">
        <v>258</v>
      </c>
      <c r="B16" s="32">
        <v>6242524118</v>
      </c>
      <c r="C16" s="32">
        <v>4690975854</v>
      </c>
      <c r="D16" s="32">
        <v>1170885082</v>
      </c>
      <c r="E16" s="32">
        <v>380663182</v>
      </c>
    </row>
    <row r="17" spans="3:5" x14ac:dyDescent="0.25">
      <c r="C17" s="33">
        <f>+C16/$B$16</f>
        <v>0.7514549828448096</v>
      </c>
      <c r="D17" s="33">
        <f>+D16/$B$16</f>
        <v>0.18756596848762067</v>
      </c>
      <c r="E17" s="33">
        <f>+E16/$B$16</f>
        <v>6.0979048667569764E-2</v>
      </c>
    </row>
    <row r="37" spans="1:5" ht="45" x14ac:dyDescent="0.25">
      <c r="A37" t="s">
        <v>238</v>
      </c>
      <c r="B37" s="31" t="s">
        <v>306</v>
      </c>
      <c r="C37" s="31" t="s">
        <v>309</v>
      </c>
      <c r="D37" s="31" t="s">
        <v>307</v>
      </c>
      <c r="E37" s="31" t="s">
        <v>308</v>
      </c>
    </row>
    <row r="38" spans="1:5" x14ac:dyDescent="0.25">
      <c r="A38" t="s">
        <v>243</v>
      </c>
      <c r="B38" s="32">
        <v>7580000000</v>
      </c>
      <c r="C38" s="32">
        <f>+B38-D38</f>
        <v>3962406008</v>
      </c>
      <c r="D38" s="32">
        <v>3617593992</v>
      </c>
      <c r="E38" s="32"/>
    </row>
    <row r="39" spans="1:5" x14ac:dyDescent="0.25">
      <c r="C39" s="33">
        <f>+C38/$B$38</f>
        <v>0.52274485593667541</v>
      </c>
      <c r="D39" s="33">
        <f>+D38/$B$38</f>
        <v>0.47725514406332453</v>
      </c>
      <c r="E39" s="33">
        <f>+E38/$B$38</f>
        <v>0</v>
      </c>
    </row>
    <row r="59" spans="1:4" ht="30" x14ac:dyDescent="0.25">
      <c r="A59" t="s">
        <v>238</v>
      </c>
      <c r="B59" s="31" t="s">
        <v>306</v>
      </c>
      <c r="C59" s="31" t="s">
        <v>305</v>
      </c>
      <c r="D59" s="31" t="s">
        <v>308</v>
      </c>
    </row>
    <row r="60" spans="1:4" x14ac:dyDescent="0.25">
      <c r="A60" t="s">
        <v>257</v>
      </c>
      <c r="B60" s="32">
        <v>3675000000</v>
      </c>
      <c r="C60" s="32">
        <v>1200000000</v>
      </c>
      <c r="D60" s="32">
        <f>+B60-C60</f>
        <v>2475000000</v>
      </c>
    </row>
    <row r="61" spans="1:4" x14ac:dyDescent="0.25">
      <c r="C61" s="33">
        <f>+C60/$B$60</f>
        <v>0.32653061224489793</v>
      </c>
      <c r="D61" s="33">
        <f>+D60/$B$60</f>
        <v>0.67346938775510201</v>
      </c>
    </row>
    <row r="81" spans="1:9" ht="45" x14ac:dyDescent="0.25">
      <c r="A81" t="s">
        <v>238</v>
      </c>
      <c r="B81" s="31" t="s">
        <v>306</v>
      </c>
      <c r="C81" s="31" t="s">
        <v>309</v>
      </c>
      <c r="D81" s="31" t="s">
        <v>310</v>
      </c>
      <c r="E81" s="31" t="s">
        <v>308</v>
      </c>
      <c r="G81" s="32">
        <v>500000000</v>
      </c>
    </row>
    <row r="82" spans="1:9" x14ac:dyDescent="0.25">
      <c r="A82" t="s">
        <v>259</v>
      </c>
      <c r="B82" s="32">
        <v>5400000000</v>
      </c>
      <c r="C82" s="32">
        <f>+SUM(G81:G84)</f>
        <v>1942904708</v>
      </c>
      <c r="D82" s="32">
        <f>+B82-C82-E82</f>
        <v>1178497252</v>
      </c>
      <c r="E82" s="32">
        <v>2278598040</v>
      </c>
      <c r="G82" s="32">
        <v>451758748</v>
      </c>
      <c r="I82">
        <v>2278598040</v>
      </c>
    </row>
    <row r="83" spans="1:9" x14ac:dyDescent="0.25">
      <c r="C83" s="33">
        <f>+C82/$B$82</f>
        <v>0.35979716814814816</v>
      </c>
      <c r="D83" s="33">
        <f>+D82/$B$82</f>
        <v>0.21824023185185185</v>
      </c>
      <c r="E83" s="33">
        <f>+E82/$B$82</f>
        <v>0.42196260000000002</v>
      </c>
      <c r="G83" s="32">
        <v>504895960</v>
      </c>
    </row>
    <row r="84" spans="1:9" x14ac:dyDescent="0.25">
      <c r="G84" s="32">
        <v>486250000</v>
      </c>
    </row>
    <row r="102" spans="1:5" ht="45" x14ac:dyDescent="0.25">
      <c r="A102" t="s">
        <v>238</v>
      </c>
      <c r="B102" s="31" t="s">
        <v>306</v>
      </c>
      <c r="C102" s="31" t="s">
        <v>310</v>
      </c>
      <c r="D102" s="31" t="s">
        <v>307</v>
      </c>
      <c r="E102" s="31" t="s">
        <v>308</v>
      </c>
    </row>
    <row r="103" spans="1:5" x14ac:dyDescent="0.25">
      <c r="A103" s="34" t="s">
        <v>311</v>
      </c>
      <c r="B103" s="32">
        <v>11435000000</v>
      </c>
      <c r="C103" s="32">
        <f>+B103-D103</f>
        <v>10826000046</v>
      </c>
      <c r="D103" s="32">
        <v>608999954</v>
      </c>
      <c r="E103" s="32"/>
    </row>
    <row r="104" spans="1:5" x14ac:dyDescent="0.25">
      <c r="C104" s="33">
        <f>+C103/$B$103</f>
        <v>0.94674246139046792</v>
      </c>
      <c r="D104" s="33">
        <f>+D103/B103</f>
        <v>5.325753860953214E-2</v>
      </c>
      <c r="E104" s="33">
        <f>+E103/$B$16</f>
        <v>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31"/>
  <sheetViews>
    <sheetView tabSelected="1" topLeftCell="A133" zoomScale="70" zoomScaleNormal="70" zoomScalePageLayoutView="80" workbookViewId="0">
      <selection activeCell="D146" sqref="D146"/>
    </sheetView>
  </sheetViews>
  <sheetFormatPr baseColWidth="10" defaultColWidth="10.85546875" defaultRowHeight="12.75" x14ac:dyDescent="0.25"/>
  <cols>
    <col min="1" max="1" width="10.85546875" style="5"/>
    <col min="2" max="2" width="36.42578125" style="1" customWidth="1"/>
    <col min="3" max="3" width="60.85546875" style="5" customWidth="1"/>
    <col min="4" max="4" width="28.7109375" style="5" customWidth="1"/>
    <col min="5" max="5" width="15.140625" style="1" customWidth="1"/>
    <col min="6" max="6" width="27.7109375" style="5" customWidth="1"/>
    <col min="7" max="7" width="18.140625" style="5" customWidth="1"/>
    <col min="8" max="8" width="21.28515625" style="38" customWidth="1"/>
    <col min="9" max="9" width="19.42578125" style="38" customWidth="1"/>
    <col min="10" max="10" width="16.140625" style="1" customWidth="1"/>
    <col min="11" max="11" width="16.7109375" style="5" customWidth="1"/>
    <col min="12" max="12" width="41.42578125" style="1" customWidth="1"/>
    <col min="13" max="16384" width="10.85546875" style="5"/>
  </cols>
  <sheetData>
    <row r="2" spans="2:9" ht="28.5" customHeight="1" x14ac:dyDescent="0.25">
      <c r="B2" s="4" t="s">
        <v>19</v>
      </c>
    </row>
    <row r="3" spans="2:9" x14ac:dyDescent="0.25">
      <c r="B3" s="4"/>
    </row>
    <row r="4" spans="2:9" ht="42" customHeight="1" thickBot="1" x14ac:dyDescent="0.3">
      <c r="B4" s="4" t="s">
        <v>0</v>
      </c>
    </row>
    <row r="5" spans="2:9" x14ac:dyDescent="0.25">
      <c r="B5" s="6" t="s">
        <v>1</v>
      </c>
      <c r="C5" s="7" t="s">
        <v>26</v>
      </c>
      <c r="F5" s="92" t="s">
        <v>24</v>
      </c>
      <c r="G5" s="93"/>
      <c r="H5" s="94"/>
      <c r="I5" s="95"/>
    </row>
    <row r="6" spans="2:9" x14ac:dyDescent="0.25">
      <c r="B6" s="2" t="s">
        <v>2</v>
      </c>
      <c r="C6" s="8" t="s">
        <v>239</v>
      </c>
      <c r="F6" s="96"/>
      <c r="G6" s="97"/>
      <c r="H6" s="98"/>
      <c r="I6" s="99"/>
    </row>
    <row r="7" spans="2:9" x14ac:dyDescent="0.25">
      <c r="B7" s="2" t="s">
        <v>3</v>
      </c>
      <c r="C7" s="9">
        <v>5878750</v>
      </c>
      <c r="F7" s="96"/>
      <c r="G7" s="97"/>
      <c r="H7" s="98"/>
      <c r="I7" s="99"/>
    </row>
    <row r="8" spans="2:9" x14ac:dyDescent="0.25">
      <c r="B8" s="2" t="s">
        <v>15</v>
      </c>
      <c r="C8" s="10" t="s">
        <v>27</v>
      </c>
      <c r="F8" s="96"/>
      <c r="G8" s="97"/>
      <c r="H8" s="98"/>
      <c r="I8" s="99"/>
    </row>
    <row r="9" spans="2:9" ht="272.25" customHeight="1" x14ac:dyDescent="0.25">
      <c r="B9" s="2" t="s">
        <v>18</v>
      </c>
      <c r="C9" s="44" t="s">
        <v>188</v>
      </c>
      <c r="F9" s="100"/>
      <c r="G9" s="101"/>
      <c r="H9" s="102"/>
      <c r="I9" s="103"/>
    </row>
    <row r="10" spans="2:9" ht="103.5" customHeight="1" x14ac:dyDescent="0.25">
      <c r="B10" s="2" t="s">
        <v>252</v>
      </c>
      <c r="C10" s="8" t="s">
        <v>190</v>
      </c>
      <c r="F10" s="11"/>
      <c r="G10" s="11"/>
      <c r="H10" s="39"/>
      <c r="I10" s="39"/>
    </row>
    <row r="11" spans="2:9" ht="38.25" x14ac:dyDescent="0.25">
      <c r="B11" s="42" t="s">
        <v>4</v>
      </c>
      <c r="C11" s="43" t="s">
        <v>197</v>
      </c>
      <c r="D11" s="16"/>
      <c r="F11" s="92" t="s">
        <v>23</v>
      </c>
      <c r="G11" s="93"/>
      <c r="H11" s="94"/>
      <c r="I11" s="95"/>
    </row>
    <row r="12" spans="2:9" ht="18" customHeight="1" x14ac:dyDescent="0.25">
      <c r="B12" s="2" t="s">
        <v>20</v>
      </c>
      <c r="C12" s="74">
        <v>45180648696.389999</v>
      </c>
      <c r="F12" s="96"/>
      <c r="G12" s="97"/>
      <c r="H12" s="98"/>
      <c r="I12" s="99"/>
    </row>
    <row r="13" spans="2:9" x14ac:dyDescent="0.25">
      <c r="B13" s="2" t="s">
        <v>21</v>
      </c>
      <c r="C13" s="12">
        <v>507807300</v>
      </c>
      <c r="F13" s="96"/>
      <c r="G13" s="97"/>
      <c r="H13" s="98"/>
      <c r="I13" s="99"/>
    </row>
    <row r="14" spans="2:9" x14ac:dyDescent="0.25">
      <c r="B14" s="2" t="s">
        <v>22</v>
      </c>
      <c r="C14" s="12">
        <v>50780730</v>
      </c>
      <c r="F14" s="96"/>
      <c r="G14" s="97"/>
      <c r="H14" s="98"/>
      <c r="I14" s="99"/>
    </row>
    <row r="15" spans="2:9" ht="13.5" thickBot="1" x14ac:dyDescent="0.3">
      <c r="B15" s="13" t="s">
        <v>17</v>
      </c>
      <c r="C15" s="41">
        <v>43312</v>
      </c>
      <c r="F15" s="100"/>
      <c r="G15" s="101"/>
      <c r="H15" s="102"/>
      <c r="I15" s="103"/>
    </row>
    <row r="18" spans="2:12" ht="30" customHeight="1" x14ac:dyDescent="0.25">
      <c r="B18" s="4" t="s">
        <v>14</v>
      </c>
      <c r="L18" s="14"/>
    </row>
    <row r="19" spans="2:12" s="15" customFormat="1" ht="75" customHeight="1" x14ac:dyDescent="0.25">
      <c r="B19" s="3" t="s">
        <v>25</v>
      </c>
      <c r="C19" s="3" t="s">
        <v>5</v>
      </c>
      <c r="D19" s="3" t="s">
        <v>16</v>
      </c>
      <c r="E19" s="3" t="s">
        <v>6</v>
      </c>
      <c r="F19" s="3" t="s">
        <v>7</v>
      </c>
      <c r="G19" s="3" t="s">
        <v>8</v>
      </c>
      <c r="H19" s="17" t="s">
        <v>9</v>
      </c>
      <c r="I19" s="17" t="s">
        <v>10</v>
      </c>
      <c r="J19" s="3" t="s">
        <v>11</v>
      </c>
      <c r="K19" s="3" t="s">
        <v>12</v>
      </c>
      <c r="L19" s="3" t="s">
        <v>13</v>
      </c>
    </row>
    <row r="20" spans="2:12" s="16" customFormat="1" ht="27.75" customHeight="1" x14ac:dyDescent="0.25">
      <c r="B20" s="45">
        <v>84131603</v>
      </c>
      <c r="C20" s="62" t="s">
        <v>62</v>
      </c>
      <c r="D20" s="45" t="s">
        <v>102</v>
      </c>
      <c r="E20" s="45" t="s">
        <v>28</v>
      </c>
      <c r="F20" s="46" t="s">
        <v>29</v>
      </c>
      <c r="G20" s="46" t="s">
        <v>30</v>
      </c>
      <c r="H20" s="47">
        <v>61845278</v>
      </c>
      <c r="I20" s="47">
        <v>61845278</v>
      </c>
      <c r="J20" s="45" t="s">
        <v>31</v>
      </c>
      <c r="K20" s="46" t="s">
        <v>32</v>
      </c>
      <c r="L20" s="45" t="s">
        <v>53</v>
      </c>
    </row>
    <row r="21" spans="2:12" s="16" customFormat="1" ht="63" customHeight="1" x14ac:dyDescent="0.25">
      <c r="B21" s="45">
        <v>84131500</v>
      </c>
      <c r="C21" s="62" t="s">
        <v>63</v>
      </c>
      <c r="D21" s="45" t="s">
        <v>52</v>
      </c>
      <c r="E21" s="45" t="s">
        <v>28</v>
      </c>
      <c r="F21" s="46" t="s">
        <v>107</v>
      </c>
      <c r="G21" s="46" t="s">
        <v>30</v>
      </c>
      <c r="H21" s="47">
        <v>335906447</v>
      </c>
      <c r="I21" s="47">
        <v>335906447</v>
      </c>
      <c r="J21" s="45" t="s">
        <v>31</v>
      </c>
      <c r="K21" s="46" t="s">
        <v>32</v>
      </c>
      <c r="L21" s="62" t="s">
        <v>53</v>
      </c>
    </row>
    <row r="22" spans="2:12" s="16" customFormat="1" ht="25.5" x14ac:dyDescent="0.25">
      <c r="B22" s="45">
        <v>53102710</v>
      </c>
      <c r="C22" s="62" t="s">
        <v>169</v>
      </c>
      <c r="D22" s="45" t="s">
        <v>200</v>
      </c>
      <c r="E22" s="45" t="s">
        <v>50</v>
      </c>
      <c r="F22" s="46" t="s">
        <v>57</v>
      </c>
      <c r="G22" s="46" t="s">
        <v>30</v>
      </c>
      <c r="H22" s="47">
        <v>46921978.229999997</v>
      </c>
      <c r="I22" s="47">
        <v>46921978.229999997</v>
      </c>
      <c r="J22" s="45" t="s">
        <v>31</v>
      </c>
      <c r="K22" s="46" t="s">
        <v>32</v>
      </c>
      <c r="L22" s="45" t="s">
        <v>53</v>
      </c>
    </row>
    <row r="23" spans="2:12" s="16" customFormat="1" ht="40.5" customHeight="1" x14ac:dyDescent="0.25">
      <c r="B23" s="45" t="s">
        <v>391</v>
      </c>
      <c r="C23" s="62" t="s">
        <v>357</v>
      </c>
      <c r="D23" s="45" t="s">
        <v>358</v>
      </c>
      <c r="E23" s="45" t="s">
        <v>49</v>
      </c>
      <c r="F23" s="46" t="s">
        <v>29</v>
      </c>
      <c r="G23" s="46" t="s">
        <v>30</v>
      </c>
      <c r="H23" s="47">
        <v>60978028.369999997</v>
      </c>
      <c r="I23" s="47">
        <v>0</v>
      </c>
      <c r="J23" s="45" t="s">
        <v>31</v>
      </c>
      <c r="K23" s="46" t="s">
        <v>32</v>
      </c>
      <c r="L23" s="45" t="s">
        <v>53</v>
      </c>
    </row>
    <row r="24" spans="2:12" s="16" customFormat="1" ht="37.5" customHeight="1" x14ac:dyDescent="0.25">
      <c r="B24" s="45" t="s">
        <v>392</v>
      </c>
      <c r="C24" s="62" t="s">
        <v>359</v>
      </c>
      <c r="D24" s="45" t="s">
        <v>358</v>
      </c>
      <c r="E24" s="45" t="s">
        <v>49</v>
      </c>
      <c r="F24" s="46" t="s">
        <v>29</v>
      </c>
      <c r="G24" s="46" t="s">
        <v>30</v>
      </c>
      <c r="H24" s="47">
        <v>42801233</v>
      </c>
      <c r="I24" s="47">
        <v>0</v>
      </c>
      <c r="J24" s="45" t="s">
        <v>31</v>
      </c>
      <c r="K24" s="46" t="s">
        <v>32</v>
      </c>
      <c r="L24" s="45" t="s">
        <v>53</v>
      </c>
    </row>
    <row r="25" spans="2:12" s="16" customFormat="1" ht="25.5" x14ac:dyDescent="0.25">
      <c r="B25" s="45">
        <v>76111501</v>
      </c>
      <c r="C25" s="62" t="s">
        <v>360</v>
      </c>
      <c r="D25" s="45" t="s">
        <v>356</v>
      </c>
      <c r="E25" s="45" t="s">
        <v>28</v>
      </c>
      <c r="F25" s="46" t="s">
        <v>29</v>
      </c>
      <c r="G25" s="46" t="s">
        <v>30</v>
      </c>
      <c r="H25" s="47">
        <v>346244652</v>
      </c>
      <c r="I25" s="47">
        <v>28853721</v>
      </c>
      <c r="J25" s="45" t="s">
        <v>241</v>
      </c>
      <c r="K25" s="46" t="s">
        <v>55</v>
      </c>
      <c r="L25" s="45" t="s">
        <v>53</v>
      </c>
    </row>
    <row r="26" spans="2:12" s="16" customFormat="1" ht="25.5" x14ac:dyDescent="0.25">
      <c r="B26" s="45">
        <v>76111501</v>
      </c>
      <c r="C26" s="46" t="s">
        <v>361</v>
      </c>
      <c r="D26" s="45" t="s">
        <v>356</v>
      </c>
      <c r="E26" s="45" t="s">
        <v>28</v>
      </c>
      <c r="F26" s="46" t="s">
        <v>29</v>
      </c>
      <c r="G26" s="46" t="s">
        <v>30</v>
      </c>
      <c r="H26" s="47">
        <v>109729404</v>
      </c>
      <c r="I26" s="47">
        <v>9144117</v>
      </c>
      <c r="J26" s="45" t="s">
        <v>241</v>
      </c>
      <c r="K26" s="46" t="s">
        <v>55</v>
      </c>
      <c r="L26" s="45" t="s">
        <v>53</v>
      </c>
    </row>
    <row r="27" spans="2:12" s="16" customFormat="1" ht="25.5" x14ac:dyDescent="0.25">
      <c r="B27" s="45">
        <v>76111501</v>
      </c>
      <c r="C27" s="46" t="s">
        <v>362</v>
      </c>
      <c r="D27" s="45" t="s">
        <v>356</v>
      </c>
      <c r="E27" s="45" t="s">
        <v>28</v>
      </c>
      <c r="F27" s="46" t="s">
        <v>29</v>
      </c>
      <c r="G27" s="46" t="s">
        <v>30</v>
      </c>
      <c r="H27" s="47">
        <v>99995520</v>
      </c>
      <c r="I27" s="47">
        <v>8332960</v>
      </c>
      <c r="J27" s="45" t="s">
        <v>241</v>
      </c>
      <c r="K27" s="46" t="s">
        <v>55</v>
      </c>
      <c r="L27" s="45" t="s">
        <v>53</v>
      </c>
    </row>
    <row r="28" spans="2:12" s="16" customFormat="1" ht="25.5" x14ac:dyDescent="0.25">
      <c r="B28" s="45">
        <v>72102103</v>
      </c>
      <c r="C28" s="46" t="s">
        <v>363</v>
      </c>
      <c r="D28" s="45" t="s">
        <v>356</v>
      </c>
      <c r="E28" s="45" t="s">
        <v>28</v>
      </c>
      <c r="F28" s="46" t="s">
        <v>29</v>
      </c>
      <c r="G28" s="46" t="s">
        <v>30</v>
      </c>
      <c r="H28" s="47">
        <v>23892812</v>
      </c>
      <c r="I28" s="47">
        <v>3288112</v>
      </c>
      <c r="J28" s="45" t="s">
        <v>241</v>
      </c>
      <c r="K28" s="46" t="s">
        <v>55</v>
      </c>
      <c r="L28" s="45" t="s">
        <v>53</v>
      </c>
    </row>
    <row r="29" spans="2:12" s="16" customFormat="1" ht="25.5" x14ac:dyDescent="0.25">
      <c r="B29" s="45">
        <v>76111501</v>
      </c>
      <c r="C29" s="46" t="s">
        <v>364</v>
      </c>
      <c r="D29" s="45" t="s">
        <v>356</v>
      </c>
      <c r="E29" s="45" t="s">
        <v>28</v>
      </c>
      <c r="F29" s="46" t="s">
        <v>29</v>
      </c>
      <c r="G29" s="46" t="s">
        <v>30</v>
      </c>
      <c r="H29" s="47">
        <v>944519388</v>
      </c>
      <c r="I29" s="47">
        <v>78709949</v>
      </c>
      <c r="J29" s="45" t="s">
        <v>241</v>
      </c>
      <c r="K29" s="46" t="s">
        <v>55</v>
      </c>
      <c r="L29" s="45" t="s">
        <v>53</v>
      </c>
    </row>
    <row r="30" spans="2:12" s="16" customFormat="1" ht="36.75" customHeight="1" x14ac:dyDescent="0.25">
      <c r="B30" s="45">
        <v>55101504</v>
      </c>
      <c r="C30" s="46" t="s">
        <v>170</v>
      </c>
      <c r="D30" s="45" t="s">
        <v>35</v>
      </c>
      <c r="E30" s="45" t="s">
        <v>28</v>
      </c>
      <c r="F30" s="46" t="s">
        <v>37</v>
      </c>
      <c r="G30" s="46" t="s">
        <v>30</v>
      </c>
      <c r="H30" s="47">
        <v>3001050</v>
      </c>
      <c r="I30" s="47">
        <v>3001050</v>
      </c>
      <c r="J30" s="45" t="s">
        <v>31</v>
      </c>
      <c r="K30" s="46" t="s">
        <v>32</v>
      </c>
      <c r="L30" s="45" t="s">
        <v>53</v>
      </c>
    </row>
    <row r="31" spans="2:12" s="16" customFormat="1" ht="41.25" customHeight="1" x14ac:dyDescent="0.25">
      <c r="B31" s="45">
        <v>83121700</v>
      </c>
      <c r="C31" s="46" t="s">
        <v>332</v>
      </c>
      <c r="D31" s="45" t="s">
        <v>264</v>
      </c>
      <c r="E31" s="45" t="s">
        <v>49</v>
      </c>
      <c r="F31" s="46" t="s">
        <v>103</v>
      </c>
      <c r="G31" s="46" t="s">
        <v>88</v>
      </c>
      <c r="H31" s="47">
        <v>277835612</v>
      </c>
      <c r="I31" s="47">
        <v>277835612</v>
      </c>
      <c r="J31" s="45" t="s">
        <v>31</v>
      </c>
      <c r="K31" s="46" t="s">
        <v>32</v>
      </c>
      <c r="L31" s="45" t="s">
        <v>56</v>
      </c>
    </row>
    <row r="32" spans="2:12" s="16" customFormat="1" ht="46.5" customHeight="1" x14ac:dyDescent="0.25">
      <c r="B32" s="45">
        <v>83121700</v>
      </c>
      <c r="C32" s="46" t="s">
        <v>299</v>
      </c>
      <c r="D32" s="52" t="s">
        <v>34</v>
      </c>
      <c r="E32" s="48" t="s">
        <v>28</v>
      </c>
      <c r="F32" s="46" t="s">
        <v>351</v>
      </c>
      <c r="G32" s="46" t="s">
        <v>30</v>
      </c>
      <c r="H32" s="47">
        <v>36232000</v>
      </c>
      <c r="I32" s="47">
        <v>36232000</v>
      </c>
      <c r="J32" s="45" t="s">
        <v>31</v>
      </c>
      <c r="K32" s="46" t="s">
        <v>32</v>
      </c>
      <c r="L32" s="45" t="s">
        <v>56</v>
      </c>
    </row>
    <row r="33" spans="2:12" s="16" customFormat="1" ht="35.25" customHeight="1" x14ac:dyDescent="0.25">
      <c r="B33" s="45">
        <v>83121700</v>
      </c>
      <c r="C33" s="46" t="s">
        <v>171</v>
      </c>
      <c r="D33" s="52" t="s">
        <v>109</v>
      </c>
      <c r="E33" s="48" t="s">
        <v>89</v>
      </c>
      <c r="F33" s="46" t="s">
        <v>103</v>
      </c>
      <c r="G33" s="46" t="s">
        <v>30</v>
      </c>
      <c r="H33" s="47">
        <v>47265315</v>
      </c>
      <c r="I33" s="47">
        <v>47121806</v>
      </c>
      <c r="J33" s="45" t="s">
        <v>31</v>
      </c>
      <c r="K33" s="46" t="s">
        <v>32</v>
      </c>
      <c r="L33" s="45" t="s">
        <v>56</v>
      </c>
    </row>
    <row r="34" spans="2:12" s="16" customFormat="1" ht="38.25" x14ac:dyDescent="0.25">
      <c r="B34" s="45" t="s">
        <v>393</v>
      </c>
      <c r="C34" s="46" t="s">
        <v>172</v>
      </c>
      <c r="D34" s="45" t="s">
        <v>39</v>
      </c>
      <c r="E34" s="45" t="s">
        <v>191</v>
      </c>
      <c r="F34" s="46" t="s">
        <v>351</v>
      </c>
      <c r="G34" s="46" t="s">
        <v>30</v>
      </c>
      <c r="H34" s="47">
        <v>350000000</v>
      </c>
      <c r="I34" s="47">
        <v>350000000</v>
      </c>
      <c r="J34" s="45" t="s">
        <v>31</v>
      </c>
      <c r="K34" s="46" t="s">
        <v>32</v>
      </c>
      <c r="L34" s="45" t="s">
        <v>56</v>
      </c>
    </row>
    <row r="35" spans="2:12" s="16" customFormat="1" ht="41.25" customHeight="1" x14ac:dyDescent="0.25">
      <c r="B35" s="45">
        <v>78102201</v>
      </c>
      <c r="C35" s="46" t="s">
        <v>173</v>
      </c>
      <c r="D35" s="45" t="s">
        <v>35</v>
      </c>
      <c r="E35" s="45" t="s">
        <v>28</v>
      </c>
      <c r="F35" s="46" t="s">
        <v>37</v>
      </c>
      <c r="G35" s="46" t="s">
        <v>30</v>
      </c>
      <c r="H35" s="47">
        <v>600000000</v>
      </c>
      <c r="I35" s="47">
        <v>600000000</v>
      </c>
      <c r="J35" s="45" t="s">
        <v>31</v>
      </c>
      <c r="K35" s="46" t="s">
        <v>32</v>
      </c>
      <c r="L35" s="45" t="s">
        <v>251</v>
      </c>
    </row>
    <row r="36" spans="2:12" s="16" customFormat="1" ht="38.25" x14ac:dyDescent="0.25">
      <c r="B36" s="45">
        <v>78181505</v>
      </c>
      <c r="C36" s="46" t="s">
        <v>174</v>
      </c>
      <c r="D36" s="45" t="s">
        <v>104</v>
      </c>
      <c r="E36" s="49" t="s">
        <v>201</v>
      </c>
      <c r="F36" s="46" t="s">
        <v>72</v>
      </c>
      <c r="G36" s="46" t="s">
        <v>30</v>
      </c>
      <c r="H36" s="47">
        <v>15512233.58</v>
      </c>
      <c r="I36" s="47">
        <v>15512233.58</v>
      </c>
      <c r="J36" s="45" t="s">
        <v>31</v>
      </c>
      <c r="K36" s="46" t="s">
        <v>32</v>
      </c>
      <c r="L36" s="45" t="s">
        <v>113</v>
      </c>
    </row>
    <row r="37" spans="2:12" s="16" customFormat="1" ht="38.25" x14ac:dyDescent="0.25">
      <c r="B37" s="45">
        <v>25172504</v>
      </c>
      <c r="C37" s="46" t="s">
        <v>175</v>
      </c>
      <c r="D37" s="45" t="s">
        <v>34</v>
      </c>
      <c r="E37" s="49" t="s">
        <v>78</v>
      </c>
      <c r="F37" s="46" t="s">
        <v>73</v>
      </c>
      <c r="G37" s="46" t="s">
        <v>30</v>
      </c>
      <c r="H37" s="47">
        <v>46797539</v>
      </c>
      <c r="I37" s="47">
        <v>46797539</v>
      </c>
      <c r="J37" s="45" t="s">
        <v>31</v>
      </c>
      <c r="K37" s="46" t="s">
        <v>32</v>
      </c>
      <c r="L37" s="45" t="s">
        <v>253</v>
      </c>
    </row>
    <row r="38" spans="2:12" s="16" customFormat="1" ht="38.25" x14ac:dyDescent="0.25">
      <c r="B38" s="45" t="s">
        <v>401</v>
      </c>
      <c r="C38" s="46" t="s">
        <v>176</v>
      </c>
      <c r="D38" s="45" t="s">
        <v>104</v>
      </c>
      <c r="E38" s="49" t="s">
        <v>42</v>
      </c>
      <c r="F38" s="46" t="s">
        <v>54</v>
      </c>
      <c r="G38" s="46" t="s">
        <v>30</v>
      </c>
      <c r="H38" s="47">
        <v>193000000</v>
      </c>
      <c r="I38" s="47">
        <v>193000000</v>
      </c>
      <c r="J38" s="45" t="s">
        <v>31</v>
      </c>
      <c r="K38" s="46" t="s">
        <v>32</v>
      </c>
      <c r="L38" s="45" t="s">
        <v>253</v>
      </c>
    </row>
    <row r="39" spans="2:12" s="16" customFormat="1" ht="38.25" x14ac:dyDescent="0.25">
      <c r="B39" s="45" t="s">
        <v>400</v>
      </c>
      <c r="C39" s="46" t="s">
        <v>64</v>
      </c>
      <c r="D39" s="45" t="s">
        <v>104</v>
      </c>
      <c r="E39" s="49" t="s">
        <v>201</v>
      </c>
      <c r="F39" s="46" t="s">
        <v>74</v>
      </c>
      <c r="G39" s="46" t="s">
        <v>30</v>
      </c>
      <c r="H39" s="47">
        <v>68328436</v>
      </c>
      <c r="I39" s="47">
        <v>68328436</v>
      </c>
      <c r="J39" s="45" t="s">
        <v>31</v>
      </c>
      <c r="K39" s="46" t="s">
        <v>32</v>
      </c>
      <c r="L39" s="45" t="s">
        <v>253</v>
      </c>
    </row>
    <row r="40" spans="2:12" s="16" customFormat="1" ht="38.25" x14ac:dyDescent="0.25">
      <c r="B40" s="45">
        <v>78181507</v>
      </c>
      <c r="C40" s="46" t="s">
        <v>105</v>
      </c>
      <c r="D40" s="45" t="s">
        <v>52</v>
      </c>
      <c r="E40" s="49" t="s">
        <v>50</v>
      </c>
      <c r="F40" s="46" t="s">
        <v>87</v>
      </c>
      <c r="G40" s="46" t="s">
        <v>30</v>
      </c>
      <c r="H40" s="47">
        <v>504639000</v>
      </c>
      <c r="I40" s="47">
        <v>504639000</v>
      </c>
      <c r="J40" s="45" t="s">
        <v>31</v>
      </c>
      <c r="K40" s="46" t="s">
        <v>32</v>
      </c>
      <c r="L40" s="45" t="s">
        <v>114</v>
      </c>
    </row>
    <row r="41" spans="2:12" s="16" customFormat="1" ht="38.25" x14ac:dyDescent="0.25">
      <c r="B41" s="45">
        <v>78181507</v>
      </c>
      <c r="C41" s="46" t="s">
        <v>36</v>
      </c>
      <c r="D41" s="45" t="s">
        <v>104</v>
      </c>
      <c r="E41" s="49" t="s">
        <v>110</v>
      </c>
      <c r="F41" s="46" t="s">
        <v>60</v>
      </c>
      <c r="G41" s="46" t="s">
        <v>30</v>
      </c>
      <c r="H41" s="47">
        <v>48328208</v>
      </c>
      <c r="I41" s="47">
        <v>48328208</v>
      </c>
      <c r="J41" s="45" t="s">
        <v>31</v>
      </c>
      <c r="K41" s="46" t="s">
        <v>32</v>
      </c>
      <c r="L41" s="45" t="s">
        <v>114</v>
      </c>
    </row>
    <row r="42" spans="2:12" s="16" customFormat="1" ht="87" customHeight="1" x14ac:dyDescent="0.25">
      <c r="B42" s="45" t="s">
        <v>394</v>
      </c>
      <c r="C42" s="46" t="s">
        <v>65</v>
      </c>
      <c r="D42" s="45" t="s">
        <v>34</v>
      </c>
      <c r="E42" s="45" t="s">
        <v>58</v>
      </c>
      <c r="F42" s="46" t="s">
        <v>352</v>
      </c>
      <c r="G42" s="46" t="s">
        <v>30</v>
      </c>
      <c r="H42" s="47">
        <v>628991472</v>
      </c>
      <c r="I42" s="47">
        <v>628991472</v>
      </c>
      <c r="J42" s="45" t="s">
        <v>31</v>
      </c>
      <c r="K42" s="46" t="s">
        <v>32</v>
      </c>
      <c r="L42" s="45" t="s">
        <v>59</v>
      </c>
    </row>
    <row r="43" spans="2:12" s="16" customFormat="1" ht="51" customHeight="1" x14ac:dyDescent="0.25">
      <c r="B43" s="45" t="s">
        <v>61</v>
      </c>
      <c r="C43" s="46" t="s">
        <v>199</v>
      </c>
      <c r="D43" s="45" t="s">
        <v>34</v>
      </c>
      <c r="E43" s="45" t="s">
        <v>40</v>
      </c>
      <c r="F43" s="46" t="s">
        <v>60</v>
      </c>
      <c r="G43" s="46" t="s">
        <v>30</v>
      </c>
      <c r="H43" s="47">
        <v>34250000</v>
      </c>
      <c r="I43" s="47">
        <v>34250000</v>
      </c>
      <c r="J43" s="45" t="s">
        <v>31</v>
      </c>
      <c r="K43" s="46" t="s">
        <v>32</v>
      </c>
      <c r="L43" s="45" t="s">
        <v>59</v>
      </c>
    </row>
    <row r="44" spans="2:12" s="16" customFormat="1" ht="38.25" x14ac:dyDescent="0.25">
      <c r="B44" s="45">
        <v>78111500</v>
      </c>
      <c r="C44" s="46" t="s">
        <v>380</v>
      </c>
      <c r="D44" s="45" t="s">
        <v>39</v>
      </c>
      <c r="E44" s="49">
        <v>43100</v>
      </c>
      <c r="F44" s="46" t="s">
        <v>66</v>
      </c>
      <c r="G44" s="46" t="s">
        <v>30</v>
      </c>
      <c r="H44" s="47">
        <v>276515845</v>
      </c>
      <c r="I44" s="47">
        <v>276515845</v>
      </c>
      <c r="J44" s="45" t="s">
        <v>31</v>
      </c>
      <c r="K44" s="46" t="s">
        <v>32</v>
      </c>
      <c r="L44" s="45" t="s">
        <v>354</v>
      </c>
    </row>
    <row r="45" spans="2:12" s="16" customFormat="1" ht="38.25" x14ac:dyDescent="0.25">
      <c r="B45" s="45" t="s">
        <v>395</v>
      </c>
      <c r="C45" s="46" t="s">
        <v>67</v>
      </c>
      <c r="D45" s="45" t="s">
        <v>34</v>
      </c>
      <c r="E45" s="45" t="s">
        <v>341</v>
      </c>
      <c r="F45" s="46" t="s">
        <v>33</v>
      </c>
      <c r="G45" s="46" t="s">
        <v>30</v>
      </c>
      <c r="H45" s="47">
        <v>3566279673</v>
      </c>
      <c r="I45" s="47">
        <v>3566279673</v>
      </c>
      <c r="J45" s="45" t="s">
        <v>241</v>
      </c>
      <c r="K45" s="46" t="s">
        <v>70</v>
      </c>
      <c r="L45" s="69" t="s">
        <v>354</v>
      </c>
    </row>
    <row r="46" spans="2:12" s="16" customFormat="1" ht="38.25" x14ac:dyDescent="0.25">
      <c r="B46" s="45">
        <v>10121801</v>
      </c>
      <c r="C46" s="46" t="s">
        <v>68</v>
      </c>
      <c r="D46" s="45" t="s">
        <v>39</v>
      </c>
      <c r="E46" s="49">
        <v>43100</v>
      </c>
      <c r="F46" s="46" t="s">
        <v>57</v>
      </c>
      <c r="G46" s="46" t="s">
        <v>30</v>
      </c>
      <c r="H46" s="47">
        <v>5197131</v>
      </c>
      <c r="I46" s="47">
        <v>5197131</v>
      </c>
      <c r="J46" s="45" t="s">
        <v>31</v>
      </c>
      <c r="K46" s="46" t="s">
        <v>32</v>
      </c>
      <c r="L46" s="69" t="s">
        <v>354</v>
      </c>
    </row>
    <row r="47" spans="2:12" s="16" customFormat="1" ht="38.25" x14ac:dyDescent="0.25">
      <c r="B47" s="45">
        <v>70122000</v>
      </c>
      <c r="C47" s="46" t="s">
        <v>69</v>
      </c>
      <c r="D47" s="45" t="s">
        <v>34</v>
      </c>
      <c r="E47" s="49">
        <v>43100</v>
      </c>
      <c r="F47" s="46" t="s">
        <v>57</v>
      </c>
      <c r="G47" s="46" t="s">
        <v>30</v>
      </c>
      <c r="H47" s="47">
        <v>9858984</v>
      </c>
      <c r="I47" s="47">
        <v>9858984</v>
      </c>
      <c r="J47" s="45" t="s">
        <v>31</v>
      </c>
      <c r="K47" s="46" t="s">
        <v>32</v>
      </c>
      <c r="L47" s="69" t="s">
        <v>354</v>
      </c>
    </row>
    <row r="48" spans="2:12" s="16" customFormat="1" ht="25.5" customHeight="1" x14ac:dyDescent="0.25">
      <c r="B48" s="45">
        <v>43191510</v>
      </c>
      <c r="C48" s="46" t="s">
        <v>90</v>
      </c>
      <c r="D48" s="45" t="s">
        <v>34</v>
      </c>
      <c r="E48" s="45" t="s">
        <v>40</v>
      </c>
      <c r="F48" s="46" t="s">
        <v>57</v>
      </c>
      <c r="G48" s="46" t="s">
        <v>30</v>
      </c>
      <c r="H48" s="47">
        <v>34999090</v>
      </c>
      <c r="I48" s="47">
        <v>43203931</v>
      </c>
      <c r="J48" s="45" t="s">
        <v>31</v>
      </c>
      <c r="K48" s="46" t="s">
        <v>32</v>
      </c>
      <c r="L48" s="45" t="s">
        <v>381</v>
      </c>
    </row>
    <row r="49" spans="2:12" s="16" customFormat="1" ht="37.5" customHeight="1" x14ac:dyDescent="0.25">
      <c r="B49" s="45">
        <v>78181500</v>
      </c>
      <c r="C49" s="46" t="s">
        <v>177</v>
      </c>
      <c r="D49" s="45" t="s">
        <v>39</v>
      </c>
      <c r="E49" s="49">
        <v>43100</v>
      </c>
      <c r="F49" s="46" t="s">
        <v>107</v>
      </c>
      <c r="G49" s="46" t="s">
        <v>30</v>
      </c>
      <c r="H49" s="47">
        <v>91000000</v>
      </c>
      <c r="I49" s="47">
        <v>91000000</v>
      </c>
      <c r="J49" s="45" t="s">
        <v>31</v>
      </c>
      <c r="K49" s="46" t="s">
        <v>32</v>
      </c>
      <c r="L49" s="69" t="s">
        <v>354</v>
      </c>
    </row>
    <row r="50" spans="2:12" s="16" customFormat="1" ht="38.25" x14ac:dyDescent="0.25">
      <c r="B50" s="45" t="s">
        <v>396</v>
      </c>
      <c r="C50" s="46" t="s">
        <v>71</v>
      </c>
      <c r="D50" s="45" t="s">
        <v>39</v>
      </c>
      <c r="E50" s="45" t="s">
        <v>38</v>
      </c>
      <c r="F50" s="46" t="s">
        <v>33</v>
      </c>
      <c r="G50" s="46" t="s">
        <v>30</v>
      </c>
      <c r="H50" s="47">
        <v>900000000</v>
      </c>
      <c r="I50" s="47">
        <v>900000000</v>
      </c>
      <c r="J50" s="45" t="s">
        <v>31</v>
      </c>
      <c r="K50" s="46" t="s">
        <v>32</v>
      </c>
      <c r="L50" s="69" t="s">
        <v>354</v>
      </c>
    </row>
    <row r="51" spans="2:12" s="16" customFormat="1" ht="51" x14ac:dyDescent="0.25">
      <c r="B51" s="45">
        <v>78111502</v>
      </c>
      <c r="C51" s="46" t="s">
        <v>178</v>
      </c>
      <c r="D51" s="45" t="s">
        <v>35</v>
      </c>
      <c r="E51" s="49" t="s">
        <v>28</v>
      </c>
      <c r="F51" s="46" t="s">
        <v>29</v>
      </c>
      <c r="G51" s="46" t="s">
        <v>30</v>
      </c>
      <c r="H51" s="47">
        <v>1712937493</v>
      </c>
      <c r="I51" s="47">
        <v>1712937493</v>
      </c>
      <c r="J51" s="45" t="s">
        <v>31</v>
      </c>
      <c r="K51" s="46" t="s">
        <v>32</v>
      </c>
      <c r="L51" s="45" t="s">
        <v>75</v>
      </c>
    </row>
    <row r="52" spans="2:12" s="16" customFormat="1" ht="51" x14ac:dyDescent="0.25">
      <c r="B52" s="45">
        <v>78111502</v>
      </c>
      <c r="C52" s="46" t="s">
        <v>179</v>
      </c>
      <c r="D52" s="45" t="s">
        <v>35</v>
      </c>
      <c r="E52" s="49" t="s">
        <v>28</v>
      </c>
      <c r="F52" s="46" t="s">
        <v>29</v>
      </c>
      <c r="G52" s="46" t="s">
        <v>30</v>
      </c>
      <c r="H52" s="47">
        <v>145206662</v>
      </c>
      <c r="I52" s="47">
        <v>145206662</v>
      </c>
      <c r="J52" s="45" t="s">
        <v>31</v>
      </c>
      <c r="K52" s="46" t="s">
        <v>32</v>
      </c>
      <c r="L52" s="45" t="s">
        <v>75</v>
      </c>
    </row>
    <row r="53" spans="2:12" s="16" customFormat="1" ht="35.25" customHeight="1" x14ac:dyDescent="0.25">
      <c r="B53" s="45" t="s">
        <v>397</v>
      </c>
      <c r="C53" s="46" t="s">
        <v>180</v>
      </c>
      <c r="D53" s="45" t="s">
        <v>200</v>
      </c>
      <c r="E53" s="49" t="s">
        <v>365</v>
      </c>
      <c r="F53" s="46" t="s">
        <v>76</v>
      </c>
      <c r="G53" s="46" t="s">
        <v>30</v>
      </c>
      <c r="H53" s="47">
        <v>1188000000</v>
      </c>
      <c r="I53" s="47">
        <v>132000000</v>
      </c>
      <c r="J53" s="45" t="s">
        <v>241</v>
      </c>
      <c r="K53" s="46" t="s">
        <v>77</v>
      </c>
      <c r="L53" s="45" t="s">
        <v>108</v>
      </c>
    </row>
    <row r="54" spans="2:12" s="16" customFormat="1" ht="30.75" customHeight="1" x14ac:dyDescent="0.25">
      <c r="B54" s="45">
        <v>72151514</v>
      </c>
      <c r="C54" s="62" t="s">
        <v>202</v>
      </c>
      <c r="D54" s="45" t="s">
        <v>52</v>
      </c>
      <c r="E54" s="45" t="s">
        <v>78</v>
      </c>
      <c r="F54" s="46" t="s">
        <v>91</v>
      </c>
      <c r="G54" s="46" t="s">
        <v>30</v>
      </c>
      <c r="H54" s="47">
        <v>742784922.33000004</v>
      </c>
      <c r="I54" s="47">
        <v>742784922.33000004</v>
      </c>
      <c r="J54" s="45" t="s">
        <v>31</v>
      </c>
      <c r="K54" s="46" t="s">
        <v>32</v>
      </c>
      <c r="L54" s="62" t="s">
        <v>115</v>
      </c>
    </row>
    <row r="55" spans="2:12" s="16" customFormat="1" ht="25.5" x14ac:dyDescent="0.25">
      <c r="B55" s="45" t="s">
        <v>398</v>
      </c>
      <c r="C55" s="46" t="s">
        <v>82</v>
      </c>
      <c r="D55" s="45" t="s">
        <v>35</v>
      </c>
      <c r="E55" s="45" t="s">
        <v>28</v>
      </c>
      <c r="F55" s="46" t="s">
        <v>37</v>
      </c>
      <c r="G55" s="46" t="s">
        <v>30</v>
      </c>
      <c r="H55" s="47">
        <v>124272890</v>
      </c>
      <c r="I55" s="47">
        <v>124272890</v>
      </c>
      <c r="J55" s="45" t="s">
        <v>31</v>
      </c>
      <c r="K55" s="46" t="s">
        <v>32</v>
      </c>
      <c r="L55" s="45" t="s">
        <v>115</v>
      </c>
    </row>
    <row r="56" spans="2:12" s="16" customFormat="1" ht="25.5" x14ac:dyDescent="0.25">
      <c r="B56" s="45">
        <v>81111504</v>
      </c>
      <c r="C56" s="46" t="s">
        <v>230</v>
      </c>
      <c r="D56" s="45" t="s">
        <v>109</v>
      </c>
      <c r="E56" s="45" t="s">
        <v>49</v>
      </c>
      <c r="F56" s="46" t="s">
        <v>37</v>
      </c>
      <c r="G56" s="46" t="s">
        <v>242</v>
      </c>
      <c r="H56" s="47">
        <v>300000000</v>
      </c>
      <c r="I56" s="47">
        <v>300000000</v>
      </c>
      <c r="J56" s="45" t="s">
        <v>31</v>
      </c>
      <c r="K56" s="46" t="s">
        <v>32</v>
      </c>
      <c r="L56" s="45" t="s">
        <v>115</v>
      </c>
    </row>
    <row r="57" spans="2:12" s="16" customFormat="1" ht="25.5" x14ac:dyDescent="0.25">
      <c r="B57" s="45" t="s">
        <v>398</v>
      </c>
      <c r="C57" s="46" t="s">
        <v>83</v>
      </c>
      <c r="D57" s="45" t="s">
        <v>35</v>
      </c>
      <c r="E57" s="45" t="s">
        <v>28</v>
      </c>
      <c r="F57" s="46" t="s">
        <v>81</v>
      </c>
      <c r="G57" s="46" t="s">
        <v>30</v>
      </c>
      <c r="H57" s="47">
        <v>384615047</v>
      </c>
      <c r="I57" s="47">
        <v>384615047</v>
      </c>
      <c r="J57" s="45" t="s">
        <v>31</v>
      </c>
      <c r="K57" s="46" t="s">
        <v>32</v>
      </c>
      <c r="L57" s="45" t="s">
        <v>115</v>
      </c>
    </row>
    <row r="58" spans="2:12" s="16" customFormat="1" ht="25.5" x14ac:dyDescent="0.25">
      <c r="B58" s="45" t="s">
        <v>398</v>
      </c>
      <c r="C58" s="46" t="s">
        <v>84</v>
      </c>
      <c r="D58" s="45" t="s">
        <v>35</v>
      </c>
      <c r="E58" s="45" t="s">
        <v>28</v>
      </c>
      <c r="F58" s="46" t="s">
        <v>81</v>
      </c>
      <c r="G58" s="46" t="s">
        <v>30</v>
      </c>
      <c r="H58" s="47">
        <v>377483770</v>
      </c>
      <c r="I58" s="47">
        <v>377483770</v>
      </c>
      <c r="J58" s="45" t="s">
        <v>31</v>
      </c>
      <c r="K58" s="46" t="s">
        <v>32</v>
      </c>
      <c r="L58" s="45" t="s">
        <v>115</v>
      </c>
    </row>
    <row r="59" spans="2:12" s="16" customFormat="1" ht="25.5" x14ac:dyDescent="0.25">
      <c r="B59" s="45" t="s">
        <v>398</v>
      </c>
      <c r="C59" s="46" t="s">
        <v>85</v>
      </c>
      <c r="D59" s="45" t="s">
        <v>35</v>
      </c>
      <c r="E59" s="45" t="s">
        <v>28</v>
      </c>
      <c r="F59" s="46" t="s">
        <v>81</v>
      </c>
      <c r="G59" s="46" t="s">
        <v>30</v>
      </c>
      <c r="H59" s="47">
        <v>142919028</v>
      </c>
      <c r="I59" s="47">
        <v>142919028</v>
      </c>
      <c r="J59" s="45" t="s">
        <v>31</v>
      </c>
      <c r="K59" s="46" t="s">
        <v>32</v>
      </c>
      <c r="L59" s="45" t="s">
        <v>115</v>
      </c>
    </row>
    <row r="60" spans="2:12" s="16" customFormat="1" ht="38.25" x14ac:dyDescent="0.25">
      <c r="B60" s="45" t="s">
        <v>399</v>
      </c>
      <c r="C60" s="46" t="s">
        <v>342</v>
      </c>
      <c r="D60" s="45" t="s">
        <v>300</v>
      </c>
      <c r="E60" s="45" t="s">
        <v>28</v>
      </c>
      <c r="F60" s="46" t="s">
        <v>29</v>
      </c>
      <c r="G60" s="46" t="s">
        <v>30</v>
      </c>
      <c r="H60" s="47">
        <v>2717425504</v>
      </c>
      <c r="I60" s="47">
        <v>84439776</v>
      </c>
      <c r="J60" s="45" t="s">
        <v>241</v>
      </c>
      <c r="K60" s="46" t="s">
        <v>32</v>
      </c>
      <c r="L60" s="45" t="s">
        <v>115</v>
      </c>
    </row>
    <row r="61" spans="2:12" s="16" customFormat="1" ht="38.25" x14ac:dyDescent="0.25">
      <c r="B61" s="45" t="s">
        <v>402</v>
      </c>
      <c r="C61" s="46" t="s">
        <v>86</v>
      </c>
      <c r="D61" s="45" t="s">
        <v>109</v>
      </c>
      <c r="E61" s="45" t="s">
        <v>78</v>
      </c>
      <c r="F61" s="46" t="s">
        <v>228</v>
      </c>
      <c r="G61" s="46" t="s">
        <v>30</v>
      </c>
      <c r="H61" s="47">
        <v>749025600</v>
      </c>
      <c r="I61" s="47">
        <v>749025600</v>
      </c>
      <c r="J61" s="45" t="s">
        <v>31</v>
      </c>
      <c r="K61" s="46" t="s">
        <v>32</v>
      </c>
      <c r="L61" s="45" t="s">
        <v>115</v>
      </c>
    </row>
    <row r="62" spans="2:12" s="16" customFormat="1" ht="51" x14ac:dyDescent="0.25">
      <c r="B62" s="45" t="s">
        <v>403</v>
      </c>
      <c r="C62" s="46" t="s">
        <v>333</v>
      </c>
      <c r="D62" s="45" t="s">
        <v>200</v>
      </c>
      <c r="E62" s="45" t="s">
        <v>40</v>
      </c>
      <c r="F62" s="46" t="s">
        <v>29</v>
      </c>
      <c r="G62" s="46" t="s">
        <v>30</v>
      </c>
      <c r="H62" s="47">
        <v>39233900</v>
      </c>
      <c r="I62" s="47">
        <v>39233900</v>
      </c>
      <c r="J62" s="45" t="s">
        <v>31</v>
      </c>
      <c r="K62" s="46" t="s">
        <v>32</v>
      </c>
      <c r="L62" s="45" t="s">
        <v>115</v>
      </c>
    </row>
    <row r="63" spans="2:12" s="16" customFormat="1" ht="36.75" customHeight="1" x14ac:dyDescent="0.25">
      <c r="B63" s="45" t="s">
        <v>404</v>
      </c>
      <c r="C63" s="46" t="s">
        <v>181</v>
      </c>
      <c r="D63" s="45" t="s">
        <v>39</v>
      </c>
      <c r="E63" s="45" t="s">
        <v>40</v>
      </c>
      <c r="F63" s="46" t="s">
        <v>116</v>
      </c>
      <c r="G63" s="46" t="s">
        <v>30</v>
      </c>
      <c r="H63" s="47">
        <v>350000000</v>
      </c>
      <c r="I63" s="47">
        <v>350000000</v>
      </c>
      <c r="J63" s="45" t="s">
        <v>31</v>
      </c>
      <c r="K63" s="46" t="s">
        <v>32</v>
      </c>
      <c r="L63" s="45" t="s">
        <v>115</v>
      </c>
    </row>
    <row r="64" spans="2:12" s="16" customFormat="1" ht="36.75" customHeight="1" x14ac:dyDescent="0.25">
      <c r="B64" s="45">
        <v>26111701</v>
      </c>
      <c r="C64" s="46" t="s">
        <v>334</v>
      </c>
      <c r="D64" s="45" t="s">
        <v>39</v>
      </c>
      <c r="E64" s="45" t="s">
        <v>40</v>
      </c>
      <c r="F64" s="46" t="s">
        <v>44</v>
      </c>
      <c r="G64" s="46" t="s">
        <v>30</v>
      </c>
      <c r="H64" s="47">
        <v>30298590</v>
      </c>
      <c r="I64" s="47">
        <v>30298590</v>
      </c>
      <c r="J64" s="45" t="s">
        <v>31</v>
      </c>
      <c r="K64" s="46" t="s">
        <v>32</v>
      </c>
      <c r="L64" s="45" t="s">
        <v>115</v>
      </c>
    </row>
    <row r="65" spans="2:12" s="16" customFormat="1" ht="38.25" x14ac:dyDescent="0.25">
      <c r="B65" s="45">
        <v>76111501</v>
      </c>
      <c r="C65" s="46" t="s">
        <v>92</v>
      </c>
      <c r="D65" s="50" t="s">
        <v>109</v>
      </c>
      <c r="E65" s="50" t="s">
        <v>49</v>
      </c>
      <c r="F65" s="46" t="s">
        <v>93</v>
      </c>
      <c r="G65" s="46" t="s">
        <v>30</v>
      </c>
      <c r="H65" s="47">
        <v>608251404.16999996</v>
      </c>
      <c r="I65" s="47">
        <v>608251404.16999996</v>
      </c>
      <c r="J65" s="45" t="s">
        <v>31</v>
      </c>
      <c r="K65" s="45" t="s">
        <v>32</v>
      </c>
      <c r="L65" s="45" t="s">
        <v>94</v>
      </c>
    </row>
    <row r="66" spans="2:12" s="16" customFormat="1" ht="38.25" x14ac:dyDescent="0.25">
      <c r="B66" s="45">
        <v>76111501</v>
      </c>
      <c r="C66" s="46" t="s">
        <v>117</v>
      </c>
      <c r="D66" s="50" t="s">
        <v>109</v>
      </c>
      <c r="E66" s="50" t="s">
        <v>49</v>
      </c>
      <c r="F66" s="46" t="s">
        <v>93</v>
      </c>
      <c r="G66" s="46" t="s">
        <v>30</v>
      </c>
      <c r="H66" s="47">
        <v>1151857905</v>
      </c>
      <c r="I66" s="47">
        <v>1151857905</v>
      </c>
      <c r="J66" s="45" t="s">
        <v>31</v>
      </c>
      <c r="K66" s="45" t="s">
        <v>32</v>
      </c>
      <c r="L66" s="45" t="s">
        <v>94</v>
      </c>
    </row>
    <row r="67" spans="2:12" s="16" customFormat="1" ht="38.25" x14ac:dyDescent="0.25">
      <c r="B67" s="45">
        <v>78101802</v>
      </c>
      <c r="C67" s="46" t="s">
        <v>240</v>
      </c>
      <c r="D67" s="45" t="s">
        <v>34</v>
      </c>
      <c r="E67" s="45" t="s">
        <v>50</v>
      </c>
      <c r="F67" s="46" t="s">
        <v>29</v>
      </c>
      <c r="G67" s="46" t="s">
        <v>30</v>
      </c>
      <c r="H67" s="47">
        <v>52465262</v>
      </c>
      <c r="I67" s="47">
        <v>52465262</v>
      </c>
      <c r="J67" s="45" t="s">
        <v>31</v>
      </c>
      <c r="K67" s="46" t="s">
        <v>32</v>
      </c>
      <c r="L67" s="45" t="s">
        <v>118</v>
      </c>
    </row>
    <row r="68" spans="2:12" s="16" customFormat="1" ht="57" customHeight="1" x14ac:dyDescent="0.25">
      <c r="B68" s="51" t="s">
        <v>405</v>
      </c>
      <c r="C68" s="51" t="s">
        <v>182</v>
      </c>
      <c r="D68" s="51" t="s">
        <v>39</v>
      </c>
      <c r="E68" s="51" t="s">
        <v>40</v>
      </c>
      <c r="F68" s="51" t="s">
        <v>91</v>
      </c>
      <c r="G68" s="51" t="s">
        <v>30</v>
      </c>
      <c r="H68" s="47">
        <v>85000000</v>
      </c>
      <c r="I68" s="47">
        <v>85000000</v>
      </c>
      <c r="J68" s="45" t="s">
        <v>31</v>
      </c>
      <c r="K68" s="46" t="s">
        <v>32</v>
      </c>
      <c r="L68" s="51" t="s">
        <v>119</v>
      </c>
    </row>
    <row r="69" spans="2:12" s="16" customFormat="1" ht="33.75" customHeight="1" x14ac:dyDescent="0.25">
      <c r="B69" s="45">
        <v>56111500</v>
      </c>
      <c r="C69" s="46" t="s">
        <v>183</v>
      </c>
      <c r="D69" s="45" t="s">
        <v>52</v>
      </c>
      <c r="E69" s="45" t="s">
        <v>41</v>
      </c>
      <c r="F69" s="46" t="s">
        <v>91</v>
      </c>
      <c r="G69" s="46" t="s">
        <v>30</v>
      </c>
      <c r="H69" s="47">
        <v>79246378.049999997</v>
      </c>
      <c r="I69" s="47">
        <v>79246378.049999997</v>
      </c>
      <c r="J69" s="45" t="s">
        <v>31</v>
      </c>
      <c r="K69" s="46" t="s">
        <v>32</v>
      </c>
      <c r="L69" s="45" t="s">
        <v>119</v>
      </c>
    </row>
    <row r="70" spans="2:12" s="16" customFormat="1" ht="25.5" x14ac:dyDescent="0.25">
      <c r="B70" s="45">
        <v>56111500</v>
      </c>
      <c r="C70" s="46" t="s">
        <v>183</v>
      </c>
      <c r="D70" s="45" t="s">
        <v>109</v>
      </c>
      <c r="E70" s="45" t="s">
        <v>41</v>
      </c>
      <c r="F70" s="46" t="s">
        <v>91</v>
      </c>
      <c r="G70" s="46" t="s">
        <v>30</v>
      </c>
      <c r="H70" s="47">
        <v>199952130</v>
      </c>
      <c r="I70" s="47">
        <v>199952130</v>
      </c>
      <c r="J70" s="45" t="s">
        <v>31</v>
      </c>
      <c r="K70" s="46" t="s">
        <v>32</v>
      </c>
      <c r="L70" s="45" t="s">
        <v>119</v>
      </c>
    </row>
    <row r="71" spans="2:12" s="16" customFormat="1" ht="42" customHeight="1" x14ac:dyDescent="0.25">
      <c r="B71" s="51">
        <v>72101505</v>
      </c>
      <c r="C71" s="51" t="s">
        <v>184</v>
      </c>
      <c r="D71" s="45" t="s">
        <v>52</v>
      </c>
      <c r="E71" s="51" t="s">
        <v>28</v>
      </c>
      <c r="F71" s="51" t="s">
        <v>79</v>
      </c>
      <c r="G71" s="51" t="s">
        <v>30</v>
      </c>
      <c r="H71" s="47">
        <v>9290662</v>
      </c>
      <c r="I71" s="47">
        <v>9290662</v>
      </c>
      <c r="J71" s="45" t="s">
        <v>31</v>
      </c>
      <c r="K71" s="46" t="s">
        <v>32</v>
      </c>
      <c r="L71" s="51" t="s">
        <v>119</v>
      </c>
    </row>
    <row r="72" spans="2:12" s="16" customFormat="1" ht="25.5" x14ac:dyDescent="0.25">
      <c r="B72" s="45" t="s">
        <v>406</v>
      </c>
      <c r="C72" s="46" t="s">
        <v>185</v>
      </c>
      <c r="D72" s="45" t="s">
        <v>52</v>
      </c>
      <c r="E72" s="45" t="s">
        <v>28</v>
      </c>
      <c r="F72" s="46" t="s">
        <v>189</v>
      </c>
      <c r="G72" s="46" t="s">
        <v>30</v>
      </c>
      <c r="H72" s="47">
        <v>482018934</v>
      </c>
      <c r="I72" s="47">
        <v>482018934</v>
      </c>
      <c r="J72" s="45" t="s">
        <v>31</v>
      </c>
      <c r="K72" s="46" t="s">
        <v>32</v>
      </c>
      <c r="L72" s="45" t="s">
        <v>119</v>
      </c>
    </row>
    <row r="73" spans="2:12" s="16" customFormat="1" ht="38.25" x14ac:dyDescent="0.25">
      <c r="B73" s="45" t="s">
        <v>407</v>
      </c>
      <c r="C73" s="46" t="s">
        <v>186</v>
      </c>
      <c r="D73" s="45" t="s">
        <v>104</v>
      </c>
      <c r="E73" s="45" t="s">
        <v>42</v>
      </c>
      <c r="F73" s="46" t="s">
        <v>79</v>
      </c>
      <c r="G73" s="46" t="s">
        <v>30</v>
      </c>
      <c r="H73" s="47">
        <v>35000000</v>
      </c>
      <c r="I73" s="47">
        <v>35000000</v>
      </c>
      <c r="J73" s="45" t="s">
        <v>31</v>
      </c>
      <c r="K73" s="46" t="s">
        <v>32</v>
      </c>
      <c r="L73" s="45" t="s">
        <v>119</v>
      </c>
    </row>
    <row r="74" spans="2:12" s="16" customFormat="1" ht="25.5" x14ac:dyDescent="0.25">
      <c r="B74" s="45">
        <v>72154010</v>
      </c>
      <c r="C74" s="46" t="s">
        <v>244</v>
      </c>
      <c r="D74" s="45" t="s">
        <v>35</v>
      </c>
      <c r="E74" s="45" t="s">
        <v>28</v>
      </c>
      <c r="F74" s="46" t="s">
        <v>37</v>
      </c>
      <c r="G74" s="46" t="s">
        <v>30</v>
      </c>
      <c r="H74" s="47">
        <v>25520944</v>
      </c>
      <c r="I74" s="47">
        <v>25520944</v>
      </c>
      <c r="J74" s="45" t="s">
        <v>31</v>
      </c>
      <c r="K74" s="46" t="s">
        <v>32</v>
      </c>
      <c r="L74" s="45" t="s">
        <v>119</v>
      </c>
    </row>
    <row r="75" spans="2:12" s="16" customFormat="1" ht="25.5" x14ac:dyDescent="0.25">
      <c r="B75" s="45">
        <v>72154010</v>
      </c>
      <c r="C75" s="46" t="s">
        <v>245</v>
      </c>
      <c r="D75" s="45" t="s">
        <v>35</v>
      </c>
      <c r="E75" s="45" t="s">
        <v>28</v>
      </c>
      <c r="F75" s="46" t="s">
        <v>37</v>
      </c>
      <c r="G75" s="46" t="s">
        <v>30</v>
      </c>
      <c r="H75" s="47">
        <v>23804307</v>
      </c>
      <c r="I75" s="47">
        <v>23804307</v>
      </c>
      <c r="J75" s="45" t="s">
        <v>31</v>
      </c>
      <c r="K75" s="46" t="s">
        <v>32</v>
      </c>
      <c r="L75" s="45" t="s">
        <v>119</v>
      </c>
    </row>
    <row r="76" spans="2:12" s="16" customFormat="1" ht="25.5" x14ac:dyDescent="0.25">
      <c r="B76" s="45">
        <v>72154010</v>
      </c>
      <c r="C76" s="46" t="s">
        <v>246</v>
      </c>
      <c r="D76" s="45" t="s">
        <v>39</v>
      </c>
      <c r="E76" s="45" t="s">
        <v>38</v>
      </c>
      <c r="F76" s="46" t="s">
        <v>37</v>
      </c>
      <c r="G76" s="46" t="s">
        <v>30</v>
      </c>
      <c r="H76" s="47">
        <v>16207800</v>
      </c>
      <c r="I76" s="47">
        <v>16207800</v>
      </c>
      <c r="J76" s="45" t="s">
        <v>31</v>
      </c>
      <c r="K76" s="46" t="s">
        <v>32</v>
      </c>
      <c r="L76" s="45" t="s">
        <v>119</v>
      </c>
    </row>
    <row r="77" spans="2:12" s="16" customFormat="1" x14ac:dyDescent="0.25">
      <c r="B77" s="45">
        <v>53102710</v>
      </c>
      <c r="C77" s="46" t="s">
        <v>97</v>
      </c>
      <c r="D77" s="45" t="s">
        <v>106</v>
      </c>
      <c r="E77" s="45" t="s">
        <v>51</v>
      </c>
      <c r="F77" s="46" t="s">
        <v>44</v>
      </c>
      <c r="G77" s="46" t="s">
        <v>30</v>
      </c>
      <c r="H77" s="47">
        <v>19900370</v>
      </c>
      <c r="I77" s="47">
        <v>19900370</v>
      </c>
      <c r="J77" s="45" t="s">
        <v>31</v>
      </c>
      <c r="K77" s="46" t="s">
        <v>32</v>
      </c>
      <c r="L77" s="45" t="s">
        <v>250</v>
      </c>
    </row>
    <row r="78" spans="2:12" s="16" customFormat="1" ht="25.5" x14ac:dyDescent="0.25">
      <c r="B78" s="45">
        <v>811122</v>
      </c>
      <c r="C78" s="46" t="s">
        <v>324</v>
      </c>
      <c r="D78" s="52" t="s">
        <v>35</v>
      </c>
      <c r="E78" s="45" t="s">
        <v>40</v>
      </c>
      <c r="F78" s="46" t="s">
        <v>54</v>
      </c>
      <c r="G78" s="46" t="s">
        <v>30</v>
      </c>
      <c r="H78" s="47">
        <v>287769203</v>
      </c>
      <c r="I78" s="47">
        <v>287769203</v>
      </c>
      <c r="J78" s="45" t="s">
        <v>31</v>
      </c>
      <c r="K78" s="46" t="s">
        <v>32</v>
      </c>
      <c r="L78" s="45" t="s">
        <v>115</v>
      </c>
    </row>
    <row r="79" spans="2:12" s="16" customFormat="1" ht="25.5" x14ac:dyDescent="0.25">
      <c r="B79" s="45" t="s">
        <v>398</v>
      </c>
      <c r="C79" s="46" t="s">
        <v>325</v>
      </c>
      <c r="D79" s="52" t="s">
        <v>35</v>
      </c>
      <c r="E79" s="45" t="s">
        <v>28</v>
      </c>
      <c r="F79" s="46" t="s">
        <v>81</v>
      </c>
      <c r="G79" s="46" t="s">
        <v>30</v>
      </c>
      <c r="H79" s="47">
        <v>194988750</v>
      </c>
      <c r="I79" s="47">
        <v>194988750</v>
      </c>
      <c r="J79" s="45" t="s">
        <v>31</v>
      </c>
      <c r="K79" s="46" t="s">
        <v>32</v>
      </c>
      <c r="L79" s="45" t="s">
        <v>115</v>
      </c>
    </row>
    <row r="80" spans="2:12" s="16" customFormat="1" ht="38.25" x14ac:dyDescent="0.25">
      <c r="B80" s="45" t="s">
        <v>398</v>
      </c>
      <c r="C80" s="46" t="s">
        <v>326</v>
      </c>
      <c r="D80" s="52" t="s">
        <v>35</v>
      </c>
      <c r="E80" s="45" t="s">
        <v>28</v>
      </c>
      <c r="F80" s="46" t="s">
        <v>81</v>
      </c>
      <c r="G80" s="46" t="s">
        <v>30</v>
      </c>
      <c r="H80" s="47">
        <v>31320240</v>
      </c>
      <c r="I80" s="47">
        <v>31320240</v>
      </c>
      <c r="J80" s="45" t="s">
        <v>31</v>
      </c>
      <c r="K80" s="46" t="s">
        <v>32</v>
      </c>
      <c r="L80" s="45" t="s">
        <v>115</v>
      </c>
    </row>
    <row r="81" spans="2:12" s="16" customFormat="1" x14ac:dyDescent="0.25">
      <c r="B81" s="45">
        <v>30190000</v>
      </c>
      <c r="C81" s="53" t="s">
        <v>247</v>
      </c>
      <c r="D81" s="52" t="s">
        <v>34</v>
      </c>
      <c r="E81" s="45" t="s">
        <v>41</v>
      </c>
      <c r="F81" s="46" t="s">
        <v>44</v>
      </c>
      <c r="G81" s="46" t="s">
        <v>30</v>
      </c>
      <c r="H81" s="47">
        <v>20923175</v>
      </c>
      <c r="I81" s="47">
        <v>20923175</v>
      </c>
      <c r="J81" s="45" t="s">
        <v>31</v>
      </c>
      <c r="K81" s="46" t="s">
        <v>32</v>
      </c>
      <c r="L81" s="45" t="s">
        <v>381</v>
      </c>
    </row>
    <row r="82" spans="2:12" s="16" customFormat="1" ht="33" customHeight="1" x14ac:dyDescent="0.25">
      <c r="B82" s="45">
        <v>85122201</v>
      </c>
      <c r="C82" s="46" t="s">
        <v>120</v>
      </c>
      <c r="D82" s="52" t="s">
        <v>300</v>
      </c>
      <c r="E82" s="45" t="s">
        <v>192</v>
      </c>
      <c r="F82" s="46" t="s">
        <v>43</v>
      </c>
      <c r="G82" s="46" t="s">
        <v>30</v>
      </c>
      <c r="H82" s="47">
        <v>220000000</v>
      </c>
      <c r="I82" s="47">
        <v>20000000</v>
      </c>
      <c r="J82" s="45" t="s">
        <v>241</v>
      </c>
      <c r="K82" s="46" t="s">
        <v>70</v>
      </c>
      <c r="L82" s="45" t="s">
        <v>381</v>
      </c>
    </row>
    <row r="83" spans="2:12" s="16" customFormat="1" ht="21" customHeight="1" x14ac:dyDescent="0.25">
      <c r="B83" s="45">
        <v>46191600</v>
      </c>
      <c r="C83" s="46" t="s">
        <v>99</v>
      </c>
      <c r="D83" s="52" t="s">
        <v>200</v>
      </c>
      <c r="E83" s="45" t="s">
        <v>41</v>
      </c>
      <c r="F83" s="46" t="s">
        <v>44</v>
      </c>
      <c r="G83" s="46" t="s">
        <v>30</v>
      </c>
      <c r="H83" s="47">
        <v>27000000</v>
      </c>
      <c r="I83" s="47">
        <v>27000000</v>
      </c>
      <c r="J83" s="45" t="s">
        <v>31</v>
      </c>
      <c r="K83" s="46" t="s">
        <v>32</v>
      </c>
      <c r="L83" s="45" t="s">
        <v>381</v>
      </c>
    </row>
    <row r="84" spans="2:12" s="16" customFormat="1" ht="38.25" x14ac:dyDescent="0.25">
      <c r="B84" s="45">
        <v>56110000</v>
      </c>
      <c r="C84" s="46" t="s">
        <v>100</v>
      </c>
      <c r="D84" s="52" t="s">
        <v>39</v>
      </c>
      <c r="E84" s="45" t="s">
        <v>98</v>
      </c>
      <c r="F84" s="46" t="s">
        <v>44</v>
      </c>
      <c r="G84" s="46" t="s">
        <v>30</v>
      </c>
      <c r="H84" s="47">
        <v>59882823</v>
      </c>
      <c r="I84" s="47">
        <v>59882823</v>
      </c>
      <c r="J84" s="45" t="s">
        <v>31</v>
      </c>
      <c r="K84" s="46" t="s">
        <v>32</v>
      </c>
      <c r="L84" s="45" t="s">
        <v>381</v>
      </c>
    </row>
    <row r="85" spans="2:12" s="16" customFormat="1" ht="25.5" x14ac:dyDescent="0.25">
      <c r="B85" s="51">
        <v>82101600</v>
      </c>
      <c r="C85" s="54" t="s">
        <v>195</v>
      </c>
      <c r="D85" s="55" t="s">
        <v>106</v>
      </c>
      <c r="E85" s="51" t="s">
        <v>40</v>
      </c>
      <c r="F85" s="54" t="s">
        <v>121</v>
      </c>
      <c r="G85" s="54" t="s">
        <v>196</v>
      </c>
      <c r="H85" s="47">
        <v>45990000</v>
      </c>
      <c r="I85" s="47">
        <v>45990000</v>
      </c>
      <c r="J85" s="51" t="s">
        <v>31</v>
      </c>
      <c r="K85" s="54" t="s">
        <v>32</v>
      </c>
      <c r="L85" s="51" t="s">
        <v>56</v>
      </c>
    </row>
    <row r="86" spans="2:12" s="16" customFormat="1" ht="25.5" x14ac:dyDescent="0.25">
      <c r="B86" s="45">
        <v>92101805</v>
      </c>
      <c r="C86" s="46" t="s">
        <v>112</v>
      </c>
      <c r="D86" s="52" t="s">
        <v>109</v>
      </c>
      <c r="E86" s="45" t="s">
        <v>110</v>
      </c>
      <c r="F86" s="46" t="s">
        <v>121</v>
      </c>
      <c r="G86" s="46" t="s">
        <v>30</v>
      </c>
      <c r="H86" s="47">
        <v>44540280</v>
      </c>
      <c r="I86" s="47">
        <v>44540280</v>
      </c>
      <c r="J86" s="45" t="s">
        <v>31</v>
      </c>
      <c r="K86" s="46" t="s">
        <v>32</v>
      </c>
      <c r="L86" s="45" t="s">
        <v>255</v>
      </c>
    </row>
    <row r="87" spans="2:12" s="16" customFormat="1" ht="25.5" x14ac:dyDescent="0.25">
      <c r="B87" s="45">
        <v>40101604</v>
      </c>
      <c r="C87" s="46" t="s">
        <v>198</v>
      </c>
      <c r="D87" s="52" t="s">
        <v>34</v>
      </c>
      <c r="E87" s="45" t="s">
        <v>40</v>
      </c>
      <c r="F87" s="46" t="s">
        <v>54</v>
      </c>
      <c r="G87" s="46" t="s">
        <v>30</v>
      </c>
      <c r="H87" s="47">
        <v>1399000</v>
      </c>
      <c r="I87" s="47">
        <v>1399000</v>
      </c>
      <c r="J87" s="45" t="s">
        <v>31</v>
      </c>
      <c r="K87" s="46" t="s">
        <v>32</v>
      </c>
      <c r="L87" s="45" t="s">
        <v>193</v>
      </c>
    </row>
    <row r="88" spans="2:12" s="16" customFormat="1" ht="39" customHeight="1" x14ac:dyDescent="0.25">
      <c r="B88" s="45">
        <v>83111507</v>
      </c>
      <c r="C88" s="46" t="s">
        <v>194</v>
      </c>
      <c r="D88" s="52" t="s">
        <v>39</v>
      </c>
      <c r="E88" s="45" t="s">
        <v>38</v>
      </c>
      <c r="F88" s="46" t="s">
        <v>54</v>
      </c>
      <c r="G88" s="46" t="s">
        <v>30</v>
      </c>
      <c r="H88" s="47">
        <v>1400000000</v>
      </c>
      <c r="I88" s="47">
        <v>1400000000</v>
      </c>
      <c r="J88" s="45" t="s">
        <v>31</v>
      </c>
      <c r="K88" s="46" t="s">
        <v>32</v>
      </c>
      <c r="L88" s="45" t="s">
        <v>249</v>
      </c>
    </row>
    <row r="89" spans="2:12" s="16" customFormat="1" ht="12.75" customHeight="1" x14ac:dyDescent="0.25">
      <c r="B89" s="82">
        <v>52131600</v>
      </c>
      <c r="C89" s="82" t="s">
        <v>313</v>
      </c>
      <c r="D89" s="82" t="s">
        <v>109</v>
      </c>
      <c r="E89" s="82" t="s">
        <v>40</v>
      </c>
      <c r="F89" s="82" t="s">
        <v>44</v>
      </c>
      <c r="G89" s="82" t="s">
        <v>30</v>
      </c>
      <c r="H89" s="86">
        <v>50478610</v>
      </c>
      <c r="I89" s="86">
        <v>50478610</v>
      </c>
      <c r="J89" s="82" t="s">
        <v>31</v>
      </c>
      <c r="K89" s="82" t="s">
        <v>32</v>
      </c>
      <c r="L89" s="82" t="s">
        <v>119</v>
      </c>
    </row>
    <row r="90" spans="2:12" s="16" customFormat="1" ht="12.75" customHeight="1" x14ac:dyDescent="0.25">
      <c r="B90" s="83"/>
      <c r="C90" s="83"/>
      <c r="D90" s="83"/>
      <c r="E90" s="83"/>
      <c r="F90" s="83"/>
      <c r="G90" s="83"/>
      <c r="H90" s="91"/>
      <c r="I90" s="91"/>
      <c r="J90" s="83"/>
      <c r="K90" s="83"/>
      <c r="L90" s="83"/>
    </row>
    <row r="91" spans="2:12" s="16" customFormat="1" x14ac:dyDescent="0.25">
      <c r="B91" s="82" t="s">
        <v>390</v>
      </c>
      <c r="C91" s="82" t="s">
        <v>314</v>
      </c>
      <c r="D91" s="82" t="s">
        <v>109</v>
      </c>
      <c r="E91" s="82" t="s">
        <v>40</v>
      </c>
      <c r="F91" s="82" t="s">
        <v>54</v>
      </c>
      <c r="G91" s="82" t="s">
        <v>30</v>
      </c>
      <c r="H91" s="86">
        <v>12994857</v>
      </c>
      <c r="I91" s="86">
        <v>12994857</v>
      </c>
      <c r="J91" s="82" t="s">
        <v>31</v>
      </c>
      <c r="K91" s="82" t="s">
        <v>32</v>
      </c>
      <c r="L91" s="82" t="s">
        <v>119</v>
      </c>
    </row>
    <row r="92" spans="2:12" s="16" customFormat="1" x14ac:dyDescent="0.25">
      <c r="B92" s="84"/>
      <c r="C92" s="84"/>
      <c r="D92" s="84"/>
      <c r="E92" s="84"/>
      <c r="F92" s="84"/>
      <c r="G92" s="84"/>
      <c r="H92" s="87"/>
      <c r="I92" s="87"/>
      <c r="J92" s="84"/>
      <c r="K92" s="84"/>
      <c r="L92" s="84"/>
    </row>
    <row r="93" spans="2:12" s="16" customFormat="1" ht="33" customHeight="1" x14ac:dyDescent="0.25">
      <c r="B93" s="84"/>
      <c r="C93" s="84"/>
      <c r="D93" s="84"/>
      <c r="E93" s="84"/>
      <c r="F93" s="84"/>
      <c r="G93" s="84"/>
      <c r="H93" s="87"/>
      <c r="I93" s="87"/>
      <c r="J93" s="84"/>
      <c r="K93" s="84"/>
      <c r="L93" s="84"/>
    </row>
    <row r="94" spans="2:12" s="16" customFormat="1" ht="12.75" customHeight="1" x14ac:dyDescent="0.25">
      <c r="B94" s="85"/>
      <c r="C94" s="85"/>
      <c r="D94" s="85"/>
      <c r="E94" s="85"/>
      <c r="F94" s="85"/>
      <c r="G94" s="85"/>
      <c r="H94" s="88"/>
      <c r="I94" s="88"/>
      <c r="J94" s="85"/>
      <c r="K94" s="85"/>
      <c r="L94" s="85"/>
    </row>
    <row r="95" spans="2:12" s="16" customFormat="1" ht="25.5" x14ac:dyDescent="0.25">
      <c r="B95" s="45">
        <v>83121700</v>
      </c>
      <c r="C95" s="46" t="s">
        <v>171</v>
      </c>
      <c r="D95" s="45" t="s">
        <v>264</v>
      </c>
      <c r="E95" s="45" t="s">
        <v>40</v>
      </c>
      <c r="F95" s="46" t="s">
        <v>335</v>
      </c>
      <c r="G95" s="46" t="s">
        <v>30</v>
      </c>
      <c r="H95" s="47">
        <v>47265315</v>
      </c>
      <c r="I95" s="47">
        <v>47265315</v>
      </c>
      <c r="J95" s="45" t="s">
        <v>31</v>
      </c>
      <c r="K95" s="46" t="s">
        <v>32</v>
      </c>
      <c r="L95" s="45" t="s">
        <v>56</v>
      </c>
    </row>
    <row r="96" spans="2:12" s="16" customFormat="1" ht="25.5" x14ac:dyDescent="0.25">
      <c r="B96" s="45">
        <v>52161505</v>
      </c>
      <c r="C96" s="46" t="s">
        <v>340</v>
      </c>
      <c r="D96" s="45" t="s">
        <v>264</v>
      </c>
      <c r="E96" s="45" t="s">
        <v>40</v>
      </c>
      <c r="F96" s="46" t="s">
        <v>54</v>
      </c>
      <c r="G96" s="46" t="s">
        <v>30</v>
      </c>
      <c r="H96" s="47">
        <v>5999000</v>
      </c>
      <c r="I96" s="47">
        <v>5999000</v>
      </c>
      <c r="J96" s="45" t="s">
        <v>31</v>
      </c>
      <c r="K96" s="46" t="s">
        <v>32</v>
      </c>
      <c r="L96" s="45" t="s">
        <v>115</v>
      </c>
    </row>
    <row r="97" spans="2:12" s="16" customFormat="1" ht="25.5" x14ac:dyDescent="0.25">
      <c r="B97" s="45" t="s">
        <v>401</v>
      </c>
      <c r="C97" s="46" t="s">
        <v>355</v>
      </c>
      <c r="D97" s="45" t="s">
        <v>264</v>
      </c>
      <c r="E97" s="45" t="s">
        <v>51</v>
      </c>
      <c r="F97" s="46" t="s">
        <v>44</v>
      </c>
      <c r="G97" s="46" t="s">
        <v>30</v>
      </c>
      <c r="H97" s="47">
        <v>27736605</v>
      </c>
      <c r="I97" s="47">
        <v>27736605</v>
      </c>
      <c r="J97" s="45" t="s">
        <v>31</v>
      </c>
      <c r="K97" s="46" t="s">
        <v>32</v>
      </c>
      <c r="L97" s="45" t="s">
        <v>53</v>
      </c>
    </row>
    <row r="98" spans="2:12" s="16" customFormat="1" ht="38.25" x14ac:dyDescent="0.25">
      <c r="B98" s="45">
        <v>80131502</v>
      </c>
      <c r="C98" s="46" t="s">
        <v>125</v>
      </c>
      <c r="D98" s="45" t="s">
        <v>109</v>
      </c>
      <c r="E98" s="45" t="s">
        <v>28</v>
      </c>
      <c r="F98" s="46" t="s">
        <v>81</v>
      </c>
      <c r="G98" s="46" t="s">
        <v>30</v>
      </c>
      <c r="H98" s="47">
        <v>57301350</v>
      </c>
      <c r="I98" s="47">
        <v>19879578.600000001</v>
      </c>
      <c r="J98" s="45" t="s">
        <v>241</v>
      </c>
      <c r="K98" s="46" t="s">
        <v>122</v>
      </c>
      <c r="L98" s="45" t="s">
        <v>343</v>
      </c>
    </row>
    <row r="99" spans="2:12" s="16" customFormat="1" ht="38.25" x14ac:dyDescent="0.25">
      <c r="B99" s="45">
        <v>80131502</v>
      </c>
      <c r="C99" s="46" t="s">
        <v>126</v>
      </c>
      <c r="D99" s="45" t="s">
        <v>109</v>
      </c>
      <c r="E99" s="45" t="s">
        <v>28</v>
      </c>
      <c r="F99" s="46" t="s">
        <v>81</v>
      </c>
      <c r="G99" s="46" t="s">
        <v>30</v>
      </c>
      <c r="H99" s="47">
        <v>3916233</v>
      </c>
      <c r="I99" s="47">
        <v>24990000</v>
      </c>
      <c r="J99" s="45" t="s">
        <v>241</v>
      </c>
      <c r="K99" s="46" t="s">
        <v>122</v>
      </c>
      <c r="L99" s="45" t="s">
        <v>343</v>
      </c>
    </row>
    <row r="100" spans="2:12" s="16" customFormat="1" ht="38.25" x14ac:dyDescent="0.25">
      <c r="B100" s="45">
        <v>80131502</v>
      </c>
      <c r="C100" s="46" t="s">
        <v>127</v>
      </c>
      <c r="D100" s="45" t="s">
        <v>109</v>
      </c>
      <c r="E100" s="45" t="s">
        <v>28</v>
      </c>
      <c r="F100" s="46" t="s">
        <v>81</v>
      </c>
      <c r="G100" s="46" t="s">
        <v>30</v>
      </c>
      <c r="H100" s="47">
        <v>66591000</v>
      </c>
      <c r="I100" s="47">
        <v>33006936</v>
      </c>
      <c r="J100" s="45" t="s">
        <v>241</v>
      </c>
      <c r="K100" s="46" t="s">
        <v>122</v>
      </c>
      <c r="L100" s="45" t="s">
        <v>343</v>
      </c>
    </row>
    <row r="101" spans="2:12" s="16" customFormat="1" ht="38.25" x14ac:dyDescent="0.25">
      <c r="B101" s="45">
        <v>80131502</v>
      </c>
      <c r="C101" s="46" t="s">
        <v>128</v>
      </c>
      <c r="D101" s="45" t="s">
        <v>109</v>
      </c>
      <c r="E101" s="45" t="s">
        <v>28</v>
      </c>
      <c r="F101" s="46" t="s">
        <v>81</v>
      </c>
      <c r="G101" s="46" t="s">
        <v>30</v>
      </c>
      <c r="H101" s="47">
        <v>30744000</v>
      </c>
      <c r="I101" s="47">
        <v>15238776</v>
      </c>
      <c r="J101" s="45" t="s">
        <v>241</v>
      </c>
      <c r="K101" s="46" t="s">
        <v>122</v>
      </c>
      <c r="L101" s="45" t="s">
        <v>343</v>
      </c>
    </row>
    <row r="102" spans="2:12" s="16" customFormat="1" ht="38.25" x14ac:dyDescent="0.25">
      <c r="B102" s="45">
        <v>80131502</v>
      </c>
      <c r="C102" s="46" t="s">
        <v>129</v>
      </c>
      <c r="D102" s="45" t="s">
        <v>109</v>
      </c>
      <c r="E102" s="45" t="s">
        <v>28</v>
      </c>
      <c r="F102" s="46" t="s">
        <v>81</v>
      </c>
      <c r="G102" s="46" t="s">
        <v>30</v>
      </c>
      <c r="H102" s="47">
        <v>8820000</v>
      </c>
      <c r="I102" s="47">
        <v>3535000</v>
      </c>
      <c r="J102" s="45" t="s">
        <v>241</v>
      </c>
      <c r="K102" s="46" t="s">
        <v>122</v>
      </c>
      <c r="L102" s="45" t="s">
        <v>343</v>
      </c>
    </row>
    <row r="103" spans="2:12" s="16" customFormat="1" ht="38.25" x14ac:dyDescent="0.25">
      <c r="B103" s="45">
        <v>80131502</v>
      </c>
      <c r="C103" s="46" t="s">
        <v>130</v>
      </c>
      <c r="D103" s="45" t="s">
        <v>109</v>
      </c>
      <c r="E103" s="45" t="s">
        <v>28</v>
      </c>
      <c r="F103" s="46" t="s">
        <v>81</v>
      </c>
      <c r="G103" s="46" t="s">
        <v>30</v>
      </c>
      <c r="H103" s="47">
        <v>5670000</v>
      </c>
      <c r="I103" s="47">
        <v>3000000</v>
      </c>
      <c r="J103" s="45" t="s">
        <v>241</v>
      </c>
      <c r="K103" s="46" t="s">
        <v>122</v>
      </c>
      <c r="L103" s="45" t="s">
        <v>95</v>
      </c>
    </row>
    <row r="104" spans="2:12" s="16" customFormat="1" ht="38.25" x14ac:dyDescent="0.25">
      <c r="B104" s="45">
        <v>80131502</v>
      </c>
      <c r="C104" s="46" t="s">
        <v>131</v>
      </c>
      <c r="D104" s="45" t="s">
        <v>109</v>
      </c>
      <c r="E104" s="45" t="s">
        <v>28</v>
      </c>
      <c r="F104" s="46" t="s">
        <v>81</v>
      </c>
      <c r="G104" s="46" t="s">
        <v>30</v>
      </c>
      <c r="H104" s="47">
        <v>13324500</v>
      </c>
      <c r="I104" s="47">
        <v>4623158.4000000004</v>
      </c>
      <c r="J104" s="45" t="s">
        <v>241</v>
      </c>
      <c r="K104" s="46" t="s">
        <v>122</v>
      </c>
      <c r="L104" s="45" t="s">
        <v>96</v>
      </c>
    </row>
    <row r="105" spans="2:12" s="16" customFormat="1" ht="38.25" x14ac:dyDescent="0.25">
      <c r="B105" s="45">
        <v>80131502</v>
      </c>
      <c r="C105" s="46" t="s">
        <v>132</v>
      </c>
      <c r="D105" s="45" t="s">
        <v>109</v>
      </c>
      <c r="E105" s="45" t="s">
        <v>28</v>
      </c>
      <c r="F105" s="46" t="s">
        <v>81</v>
      </c>
      <c r="G105" s="46" t="s">
        <v>30</v>
      </c>
      <c r="H105" s="47">
        <v>4902588</v>
      </c>
      <c r="I105" s="47">
        <v>2430049.02</v>
      </c>
      <c r="J105" s="45" t="s">
        <v>241</v>
      </c>
      <c r="K105" s="46" t="s">
        <v>122</v>
      </c>
      <c r="L105" s="45" t="s">
        <v>96</v>
      </c>
    </row>
    <row r="106" spans="2:12" s="16" customFormat="1" ht="38.25" x14ac:dyDescent="0.25">
      <c r="B106" s="45">
        <v>80131502</v>
      </c>
      <c r="C106" s="46" t="s">
        <v>133</v>
      </c>
      <c r="D106" s="45" t="s">
        <v>104</v>
      </c>
      <c r="E106" s="45" t="s">
        <v>49</v>
      </c>
      <c r="F106" s="46" t="s">
        <v>81</v>
      </c>
      <c r="G106" s="46" t="s">
        <v>30</v>
      </c>
      <c r="H106" s="47">
        <v>23338750</v>
      </c>
      <c r="I106" s="47">
        <v>23338750</v>
      </c>
      <c r="J106" s="45" t="s">
        <v>31</v>
      </c>
      <c r="K106" s="46" t="s">
        <v>32</v>
      </c>
      <c r="L106" s="45" t="s">
        <v>96</v>
      </c>
    </row>
    <row r="107" spans="2:12" s="16" customFormat="1" ht="38.25" x14ac:dyDescent="0.25">
      <c r="B107" s="45">
        <v>80131502</v>
      </c>
      <c r="C107" s="46" t="s">
        <v>134</v>
      </c>
      <c r="D107" s="45" t="s">
        <v>104</v>
      </c>
      <c r="E107" s="45" t="s">
        <v>49</v>
      </c>
      <c r="F107" s="46" t="s">
        <v>81</v>
      </c>
      <c r="G107" s="46" t="s">
        <v>30</v>
      </c>
      <c r="H107" s="47">
        <v>4152535</v>
      </c>
      <c r="I107" s="47">
        <v>4152535</v>
      </c>
      <c r="J107" s="45" t="s">
        <v>31</v>
      </c>
      <c r="K107" s="46" t="s">
        <v>32</v>
      </c>
      <c r="L107" s="45" t="s">
        <v>96</v>
      </c>
    </row>
    <row r="108" spans="2:12" s="16" customFormat="1" ht="38.25" x14ac:dyDescent="0.25">
      <c r="B108" s="45">
        <v>80131502</v>
      </c>
      <c r="C108" s="46" t="s">
        <v>135</v>
      </c>
      <c r="D108" s="45" t="s">
        <v>109</v>
      </c>
      <c r="E108" s="45" t="s">
        <v>28</v>
      </c>
      <c r="F108" s="46" t="s">
        <v>81</v>
      </c>
      <c r="G108" s="46" t="s">
        <v>30</v>
      </c>
      <c r="H108" s="47">
        <v>8477053.2000000011</v>
      </c>
      <c r="I108" s="47">
        <v>4201794</v>
      </c>
      <c r="J108" s="45" t="s">
        <v>241</v>
      </c>
      <c r="K108" s="46" t="s">
        <v>122</v>
      </c>
      <c r="L108" s="45" t="s">
        <v>96</v>
      </c>
    </row>
    <row r="109" spans="2:12" s="16" customFormat="1" ht="38.25" x14ac:dyDescent="0.25">
      <c r="B109" s="45">
        <v>80131502</v>
      </c>
      <c r="C109" s="46" t="s">
        <v>136</v>
      </c>
      <c r="D109" s="45" t="s">
        <v>109</v>
      </c>
      <c r="E109" s="45" t="s">
        <v>28</v>
      </c>
      <c r="F109" s="46" t="s">
        <v>81</v>
      </c>
      <c r="G109" s="46" t="s">
        <v>30</v>
      </c>
      <c r="H109" s="47">
        <v>7988400</v>
      </c>
      <c r="I109" s="47">
        <v>3959586</v>
      </c>
      <c r="J109" s="45" t="s">
        <v>241</v>
      </c>
      <c r="K109" s="46" t="s">
        <v>122</v>
      </c>
      <c r="L109" s="45" t="s">
        <v>96</v>
      </c>
    </row>
    <row r="110" spans="2:12" s="16" customFormat="1" ht="38.25" x14ac:dyDescent="0.25">
      <c r="B110" s="45">
        <v>80131502</v>
      </c>
      <c r="C110" s="46" t="s">
        <v>137</v>
      </c>
      <c r="D110" s="45" t="s">
        <v>109</v>
      </c>
      <c r="E110" s="45" t="s">
        <v>28</v>
      </c>
      <c r="F110" s="46" t="s">
        <v>81</v>
      </c>
      <c r="G110" s="46" t="s">
        <v>30</v>
      </c>
      <c r="H110" s="47">
        <v>5516343</v>
      </c>
      <c r="I110" s="47">
        <v>2210915.25</v>
      </c>
      <c r="J110" s="45" t="s">
        <v>241</v>
      </c>
      <c r="K110" s="46" t="s">
        <v>122</v>
      </c>
      <c r="L110" s="45" t="s">
        <v>343</v>
      </c>
    </row>
    <row r="111" spans="2:12" s="16" customFormat="1" ht="38.25" x14ac:dyDescent="0.25">
      <c r="B111" s="45">
        <v>80131502</v>
      </c>
      <c r="C111" s="46" t="s">
        <v>138</v>
      </c>
      <c r="D111" s="45" t="s">
        <v>109</v>
      </c>
      <c r="E111" s="45" t="s">
        <v>28</v>
      </c>
      <c r="F111" s="46" t="s">
        <v>81</v>
      </c>
      <c r="G111" s="46" t="s">
        <v>30</v>
      </c>
      <c r="H111" s="47">
        <v>9327150</v>
      </c>
      <c r="I111" s="47">
        <v>3738262.5</v>
      </c>
      <c r="J111" s="45" t="s">
        <v>241</v>
      </c>
      <c r="K111" s="46" t="s">
        <v>122</v>
      </c>
      <c r="L111" s="45" t="s">
        <v>45</v>
      </c>
    </row>
    <row r="112" spans="2:12" s="16" customFormat="1" ht="38.25" x14ac:dyDescent="0.25">
      <c r="B112" s="45">
        <v>80131502</v>
      </c>
      <c r="C112" s="46" t="s">
        <v>139</v>
      </c>
      <c r="D112" s="45" t="s">
        <v>109</v>
      </c>
      <c r="E112" s="45" t="s">
        <v>28</v>
      </c>
      <c r="F112" s="46" t="s">
        <v>81</v>
      </c>
      <c r="G112" s="46" t="s">
        <v>30</v>
      </c>
      <c r="H112" s="47">
        <v>69300003.906000018</v>
      </c>
      <c r="I112" s="47">
        <v>27775001.565500002</v>
      </c>
      <c r="J112" s="45" t="s">
        <v>241</v>
      </c>
      <c r="K112" s="46" t="s">
        <v>122</v>
      </c>
      <c r="L112" s="45" t="s">
        <v>46</v>
      </c>
    </row>
    <row r="113" spans="2:12" s="16" customFormat="1" ht="38.25" x14ac:dyDescent="0.25">
      <c r="B113" s="45">
        <v>80131502</v>
      </c>
      <c r="C113" s="46" t="s">
        <v>140</v>
      </c>
      <c r="D113" s="45" t="s">
        <v>109</v>
      </c>
      <c r="E113" s="45" t="s">
        <v>28</v>
      </c>
      <c r="F113" s="46" t="s">
        <v>81</v>
      </c>
      <c r="G113" s="46" t="s">
        <v>30</v>
      </c>
      <c r="H113" s="47">
        <v>27914103</v>
      </c>
      <c r="I113" s="47">
        <v>9685263</v>
      </c>
      <c r="J113" s="45" t="s">
        <v>241</v>
      </c>
      <c r="K113" s="46" t="s">
        <v>122</v>
      </c>
      <c r="L113" s="45" t="s">
        <v>45</v>
      </c>
    </row>
    <row r="114" spans="2:12" s="16" customFormat="1" ht="38.25" customHeight="1" x14ac:dyDescent="0.25">
      <c r="B114" s="45">
        <v>80131502</v>
      </c>
      <c r="C114" s="62" t="s">
        <v>141</v>
      </c>
      <c r="D114" s="45" t="s">
        <v>104</v>
      </c>
      <c r="E114" s="45" t="s">
        <v>49</v>
      </c>
      <c r="F114" s="46" t="s">
        <v>81</v>
      </c>
      <c r="G114" s="46" t="s">
        <v>30</v>
      </c>
      <c r="H114" s="47">
        <v>14611015</v>
      </c>
      <c r="I114" s="47">
        <v>14611015</v>
      </c>
      <c r="J114" s="45" t="s">
        <v>241</v>
      </c>
      <c r="K114" s="46" t="s">
        <v>122</v>
      </c>
      <c r="L114" s="45" t="s">
        <v>46</v>
      </c>
    </row>
    <row r="115" spans="2:12" s="16" customFormat="1" ht="38.25" x14ac:dyDescent="0.25">
      <c r="B115" s="45">
        <v>80131502</v>
      </c>
      <c r="C115" s="46" t="s">
        <v>142</v>
      </c>
      <c r="D115" s="45" t="s">
        <v>104</v>
      </c>
      <c r="E115" s="45" t="s">
        <v>51</v>
      </c>
      <c r="F115" s="46" t="s">
        <v>81</v>
      </c>
      <c r="G115" s="46" t="s">
        <v>30</v>
      </c>
      <c r="H115" s="47">
        <v>70057065</v>
      </c>
      <c r="I115" s="47">
        <v>70057065</v>
      </c>
      <c r="J115" s="45" t="s">
        <v>241</v>
      </c>
      <c r="K115" s="46" t="s">
        <v>122</v>
      </c>
      <c r="L115" s="45" t="s">
        <v>46</v>
      </c>
    </row>
    <row r="116" spans="2:12" s="16" customFormat="1" ht="38.25" x14ac:dyDescent="0.25">
      <c r="B116" s="45">
        <v>80131502</v>
      </c>
      <c r="C116" s="46" t="s">
        <v>143</v>
      </c>
      <c r="D116" s="45" t="s">
        <v>109</v>
      </c>
      <c r="E116" s="45" t="s">
        <v>28</v>
      </c>
      <c r="F116" s="46" t="s">
        <v>81</v>
      </c>
      <c r="G116" s="46" t="s">
        <v>30</v>
      </c>
      <c r="H116" s="47">
        <v>93240000</v>
      </c>
      <c r="I116" s="47">
        <v>35367147.480000004</v>
      </c>
      <c r="J116" s="45" t="s">
        <v>241</v>
      </c>
      <c r="K116" s="46" t="s">
        <v>122</v>
      </c>
      <c r="L116" s="45" t="s">
        <v>46</v>
      </c>
    </row>
    <row r="117" spans="2:12" s="16" customFormat="1" ht="38.25" x14ac:dyDescent="0.25">
      <c r="B117" s="45">
        <v>80131502</v>
      </c>
      <c r="C117" s="46" t="s">
        <v>144</v>
      </c>
      <c r="D117" s="45" t="s">
        <v>109</v>
      </c>
      <c r="E117" s="45" t="s">
        <v>28</v>
      </c>
      <c r="F117" s="46" t="s">
        <v>81</v>
      </c>
      <c r="G117" s="46" t="s">
        <v>30</v>
      </c>
      <c r="H117" s="47">
        <v>18952920</v>
      </c>
      <c r="I117" s="47">
        <v>11400000</v>
      </c>
      <c r="J117" s="45" t="s">
        <v>241</v>
      </c>
      <c r="K117" s="46" t="s">
        <v>122</v>
      </c>
      <c r="L117" s="45" t="s">
        <v>47</v>
      </c>
    </row>
    <row r="118" spans="2:12" s="16" customFormat="1" ht="52.5" customHeight="1" x14ac:dyDescent="0.25">
      <c r="B118" s="45">
        <v>80131502</v>
      </c>
      <c r="C118" s="62" t="s">
        <v>145</v>
      </c>
      <c r="D118" s="45" t="s">
        <v>104</v>
      </c>
      <c r="E118" s="45" t="s">
        <v>51</v>
      </c>
      <c r="F118" s="46" t="s">
        <v>81</v>
      </c>
      <c r="G118" s="46" t="s">
        <v>30</v>
      </c>
      <c r="H118" s="47">
        <v>5620860</v>
      </c>
      <c r="I118" s="47">
        <v>5620860</v>
      </c>
      <c r="J118" s="45" t="s">
        <v>31</v>
      </c>
      <c r="K118" s="46" t="s">
        <v>32</v>
      </c>
      <c r="L118" s="45" t="s">
        <v>46</v>
      </c>
    </row>
    <row r="119" spans="2:12" s="16" customFormat="1" ht="37.5" customHeight="1" x14ac:dyDescent="0.25">
      <c r="B119" s="45">
        <v>80131502</v>
      </c>
      <c r="C119" s="62" t="s">
        <v>146</v>
      </c>
      <c r="D119" s="45" t="s">
        <v>109</v>
      </c>
      <c r="E119" s="45" t="s">
        <v>28</v>
      </c>
      <c r="F119" s="46" t="s">
        <v>81</v>
      </c>
      <c r="G119" s="46" t="s">
        <v>30</v>
      </c>
      <c r="H119" s="47">
        <v>7834365</v>
      </c>
      <c r="I119" s="47">
        <v>2718262.2600000002</v>
      </c>
      <c r="J119" s="45" t="s">
        <v>241</v>
      </c>
      <c r="K119" s="46" t="s">
        <v>122</v>
      </c>
      <c r="L119" s="45" t="s">
        <v>46</v>
      </c>
    </row>
    <row r="120" spans="2:12" s="16" customFormat="1" ht="38.25" x14ac:dyDescent="0.25">
      <c r="B120" s="45">
        <v>80131502</v>
      </c>
      <c r="C120" s="46" t="s">
        <v>147</v>
      </c>
      <c r="D120" s="45" t="s">
        <v>331</v>
      </c>
      <c r="E120" s="45" t="s">
        <v>38</v>
      </c>
      <c r="F120" s="46" t="s">
        <v>81</v>
      </c>
      <c r="G120" s="46" t="s">
        <v>30</v>
      </c>
      <c r="H120" s="47">
        <v>38940072</v>
      </c>
      <c r="I120" s="47">
        <v>38940072</v>
      </c>
      <c r="J120" s="45" t="s">
        <v>31</v>
      </c>
      <c r="K120" s="46" t="s">
        <v>32</v>
      </c>
      <c r="L120" s="45" t="s">
        <v>46</v>
      </c>
    </row>
    <row r="121" spans="2:12" s="16" customFormat="1" ht="38.25" x14ac:dyDescent="0.25">
      <c r="B121" s="45">
        <v>80131502</v>
      </c>
      <c r="C121" s="46" t="s">
        <v>148</v>
      </c>
      <c r="D121" s="45" t="s">
        <v>109</v>
      </c>
      <c r="E121" s="45" t="s">
        <v>50</v>
      </c>
      <c r="F121" s="46" t="s">
        <v>81</v>
      </c>
      <c r="G121" s="46" t="s">
        <v>30</v>
      </c>
      <c r="H121" s="47">
        <v>9600000</v>
      </c>
      <c r="I121" s="47">
        <v>9600000</v>
      </c>
      <c r="J121" s="45" t="s">
        <v>241</v>
      </c>
      <c r="K121" s="46" t="s">
        <v>122</v>
      </c>
      <c r="L121" s="45" t="s">
        <v>47</v>
      </c>
    </row>
    <row r="122" spans="2:12" s="16" customFormat="1" ht="45.75" customHeight="1" x14ac:dyDescent="0.25">
      <c r="B122" s="45">
        <v>80131502</v>
      </c>
      <c r="C122" s="46" t="s">
        <v>149</v>
      </c>
      <c r="D122" s="45" t="s">
        <v>109</v>
      </c>
      <c r="E122" s="45" t="s">
        <v>28</v>
      </c>
      <c r="F122" s="46" t="s">
        <v>81</v>
      </c>
      <c r="G122" s="46" t="s">
        <v>30</v>
      </c>
      <c r="H122" s="47">
        <v>11678181.857999999</v>
      </c>
      <c r="I122" s="47">
        <v>4680541.1414999999</v>
      </c>
      <c r="J122" s="45" t="s">
        <v>241</v>
      </c>
      <c r="K122" s="46" t="s">
        <v>122</v>
      </c>
      <c r="L122" s="45" t="s">
        <v>46</v>
      </c>
    </row>
    <row r="123" spans="2:12" s="16" customFormat="1" ht="38.25" x14ac:dyDescent="0.25">
      <c r="B123" s="45">
        <v>80131502</v>
      </c>
      <c r="C123" s="46" t="s">
        <v>150</v>
      </c>
      <c r="D123" s="45" t="s">
        <v>109</v>
      </c>
      <c r="E123" s="45" t="s">
        <v>28</v>
      </c>
      <c r="F123" s="46" t="s">
        <v>81</v>
      </c>
      <c r="G123" s="46" t="s">
        <v>30</v>
      </c>
      <c r="H123" s="47">
        <v>201599997.73199999</v>
      </c>
      <c r="I123" s="47">
        <v>80799999.091000006</v>
      </c>
      <c r="J123" s="45" t="s">
        <v>241</v>
      </c>
      <c r="K123" s="46" t="s">
        <v>122</v>
      </c>
      <c r="L123" s="45" t="s">
        <v>47</v>
      </c>
    </row>
    <row r="124" spans="2:12" s="16" customFormat="1" ht="52.5" customHeight="1" x14ac:dyDescent="0.25">
      <c r="B124" s="45">
        <v>80131502</v>
      </c>
      <c r="C124" s="62" t="s">
        <v>151</v>
      </c>
      <c r="D124" s="45" t="s">
        <v>109</v>
      </c>
      <c r="E124" s="45" t="s">
        <v>28</v>
      </c>
      <c r="F124" s="46" t="s">
        <v>81</v>
      </c>
      <c r="G124" s="46" t="s">
        <v>30</v>
      </c>
      <c r="H124" s="47">
        <v>25133032.764000006</v>
      </c>
      <c r="I124" s="47">
        <v>8377677.5880000005</v>
      </c>
      <c r="J124" s="45" t="s">
        <v>241</v>
      </c>
      <c r="K124" s="46" t="s">
        <v>122</v>
      </c>
      <c r="L124" s="45" t="s">
        <v>47</v>
      </c>
    </row>
    <row r="125" spans="2:12" s="16" customFormat="1" ht="38.25" x14ac:dyDescent="0.25">
      <c r="B125" s="45">
        <v>80131502</v>
      </c>
      <c r="C125" s="46" t="s">
        <v>152</v>
      </c>
      <c r="D125" s="45" t="s">
        <v>104</v>
      </c>
      <c r="E125" s="45" t="s">
        <v>49</v>
      </c>
      <c r="F125" s="46" t="s">
        <v>81</v>
      </c>
      <c r="G125" s="46" t="s">
        <v>30</v>
      </c>
      <c r="H125" s="47">
        <v>17018910</v>
      </c>
      <c r="I125" s="47">
        <v>17018910</v>
      </c>
      <c r="J125" s="45" t="s">
        <v>31</v>
      </c>
      <c r="K125" s="46" t="s">
        <v>32</v>
      </c>
      <c r="L125" s="45" t="s">
        <v>47</v>
      </c>
    </row>
    <row r="126" spans="2:12" s="16" customFormat="1" ht="60.75" customHeight="1" x14ac:dyDescent="0.25">
      <c r="B126" s="45">
        <v>80131502</v>
      </c>
      <c r="C126" s="46" t="s">
        <v>153</v>
      </c>
      <c r="D126" s="45" t="s">
        <v>109</v>
      </c>
      <c r="E126" s="45" t="s">
        <v>50</v>
      </c>
      <c r="F126" s="46" t="s">
        <v>81</v>
      </c>
      <c r="G126" s="46" t="s">
        <v>30</v>
      </c>
      <c r="H126" s="47">
        <v>72648000</v>
      </c>
      <c r="I126" s="47">
        <v>72648000</v>
      </c>
      <c r="J126" s="45" t="s">
        <v>31</v>
      </c>
      <c r="K126" s="46" t="s">
        <v>32</v>
      </c>
      <c r="L126" s="45" t="s">
        <v>47</v>
      </c>
    </row>
    <row r="127" spans="2:12" s="16" customFormat="1" ht="38.25" x14ac:dyDescent="0.25">
      <c r="B127" s="45">
        <v>80131502</v>
      </c>
      <c r="C127" s="46" t="s">
        <v>154</v>
      </c>
      <c r="D127" s="45" t="s">
        <v>109</v>
      </c>
      <c r="E127" s="45" t="s">
        <v>28</v>
      </c>
      <c r="F127" s="46" t="s">
        <v>81</v>
      </c>
      <c r="G127" s="46" t="s">
        <v>30</v>
      </c>
      <c r="H127" s="47">
        <v>49770004.032000005</v>
      </c>
      <c r="I127" s="47">
        <v>16590001.344000001</v>
      </c>
      <c r="J127" s="45" t="s">
        <v>241</v>
      </c>
      <c r="K127" s="46" t="s">
        <v>122</v>
      </c>
      <c r="L127" s="45" t="s">
        <v>47</v>
      </c>
    </row>
    <row r="128" spans="2:12" s="16" customFormat="1" ht="38.25" x14ac:dyDescent="0.25">
      <c r="B128" s="45">
        <v>80131502</v>
      </c>
      <c r="C128" s="46" t="s">
        <v>155</v>
      </c>
      <c r="D128" s="45" t="s">
        <v>109</v>
      </c>
      <c r="E128" s="45" t="s">
        <v>28</v>
      </c>
      <c r="F128" s="46" t="s">
        <v>81</v>
      </c>
      <c r="G128" s="46" t="s">
        <v>30</v>
      </c>
      <c r="H128" s="47">
        <v>73920420</v>
      </c>
      <c r="I128" s="47">
        <v>29626835</v>
      </c>
      <c r="J128" s="45" t="s">
        <v>241</v>
      </c>
      <c r="K128" s="46" t="s">
        <v>122</v>
      </c>
      <c r="L128" s="45" t="s">
        <v>47</v>
      </c>
    </row>
    <row r="129" spans="2:12" s="16" customFormat="1" ht="38.25" x14ac:dyDescent="0.25">
      <c r="B129" s="45">
        <v>80131502</v>
      </c>
      <c r="C129" s="46" t="s">
        <v>156</v>
      </c>
      <c r="D129" s="45" t="s">
        <v>109</v>
      </c>
      <c r="E129" s="45" t="s">
        <v>28</v>
      </c>
      <c r="F129" s="46" t="s">
        <v>81</v>
      </c>
      <c r="G129" s="46" t="s">
        <v>30</v>
      </c>
      <c r="H129" s="47">
        <v>7686000</v>
      </c>
      <c r="I129" s="47">
        <v>3080500</v>
      </c>
      <c r="J129" s="45" t="s">
        <v>241</v>
      </c>
      <c r="K129" s="46" t="s">
        <v>122</v>
      </c>
      <c r="L129" s="45" t="s">
        <v>47</v>
      </c>
    </row>
    <row r="130" spans="2:12" s="16" customFormat="1" ht="38.25" x14ac:dyDescent="0.25">
      <c r="B130" s="45">
        <v>80131502</v>
      </c>
      <c r="C130" s="46" t="s">
        <v>157</v>
      </c>
      <c r="D130" s="45" t="s">
        <v>109</v>
      </c>
      <c r="E130" s="45" t="s">
        <v>28</v>
      </c>
      <c r="F130" s="46" t="s">
        <v>81</v>
      </c>
      <c r="G130" s="46" t="s">
        <v>30</v>
      </c>
      <c r="H130" s="47">
        <v>7106400</v>
      </c>
      <c r="I130" s="47">
        <v>2848200</v>
      </c>
      <c r="J130" s="45" t="s">
        <v>241</v>
      </c>
      <c r="K130" s="46" t="s">
        <v>122</v>
      </c>
      <c r="L130" s="45" t="s">
        <v>47</v>
      </c>
    </row>
    <row r="131" spans="2:12" s="16" customFormat="1" ht="38.25" x14ac:dyDescent="0.25">
      <c r="B131" s="45">
        <v>80131502</v>
      </c>
      <c r="C131" s="46" t="s">
        <v>158</v>
      </c>
      <c r="D131" s="45" t="s">
        <v>104</v>
      </c>
      <c r="E131" s="45" t="s">
        <v>330</v>
      </c>
      <c r="F131" s="46" t="s">
        <v>81</v>
      </c>
      <c r="G131" s="46" t="s">
        <v>30</v>
      </c>
      <c r="H131" s="47">
        <v>3892965</v>
      </c>
      <c r="I131" s="47">
        <v>3892965</v>
      </c>
      <c r="J131" s="45" t="s">
        <v>31</v>
      </c>
      <c r="K131" s="46" t="s">
        <v>32</v>
      </c>
      <c r="L131" s="45" t="s">
        <v>343</v>
      </c>
    </row>
    <row r="132" spans="2:12" s="16" customFormat="1" ht="38.25" x14ac:dyDescent="0.25">
      <c r="B132" s="45">
        <v>80131502</v>
      </c>
      <c r="C132" s="46" t="s">
        <v>159</v>
      </c>
      <c r="D132" s="45" t="s">
        <v>104</v>
      </c>
      <c r="E132" s="45" t="s">
        <v>49</v>
      </c>
      <c r="F132" s="46" t="s">
        <v>81</v>
      </c>
      <c r="G132" s="46" t="s">
        <v>30</v>
      </c>
      <c r="H132" s="47">
        <v>4954685</v>
      </c>
      <c r="I132" s="47">
        <v>4954685</v>
      </c>
      <c r="J132" s="45" t="s">
        <v>31</v>
      </c>
      <c r="K132" s="46" t="s">
        <v>32</v>
      </c>
      <c r="L132" s="45" t="s">
        <v>48</v>
      </c>
    </row>
    <row r="133" spans="2:12" s="16" customFormat="1" ht="45.75" customHeight="1" x14ac:dyDescent="0.25">
      <c r="B133" s="45">
        <v>80131502</v>
      </c>
      <c r="C133" s="46" t="s">
        <v>160</v>
      </c>
      <c r="D133" s="45" t="s">
        <v>264</v>
      </c>
      <c r="E133" s="45" t="s">
        <v>50</v>
      </c>
      <c r="F133" s="46" t="s">
        <v>81</v>
      </c>
      <c r="G133" s="46" t="s">
        <v>30</v>
      </c>
      <c r="H133" s="47">
        <v>35367150</v>
      </c>
      <c r="I133" s="47">
        <v>35367150</v>
      </c>
      <c r="J133" s="45" t="s">
        <v>31</v>
      </c>
      <c r="K133" s="46" t="s">
        <v>32</v>
      </c>
      <c r="L133" s="45" t="s">
        <v>48</v>
      </c>
    </row>
    <row r="134" spans="2:12" s="16" customFormat="1" ht="38.25" x14ac:dyDescent="0.25">
      <c r="B134" s="45">
        <v>80131502</v>
      </c>
      <c r="C134" s="46" t="s">
        <v>161</v>
      </c>
      <c r="D134" s="45" t="s">
        <v>104</v>
      </c>
      <c r="E134" s="45" t="s">
        <v>49</v>
      </c>
      <c r="F134" s="46" t="s">
        <v>81</v>
      </c>
      <c r="G134" s="46" t="s">
        <v>30</v>
      </c>
      <c r="H134" s="47">
        <v>4111555</v>
      </c>
      <c r="I134" s="47">
        <v>4111555</v>
      </c>
      <c r="J134" s="45" t="s">
        <v>31</v>
      </c>
      <c r="K134" s="46" t="s">
        <v>32</v>
      </c>
      <c r="L134" s="45" t="s">
        <v>48</v>
      </c>
    </row>
    <row r="135" spans="2:12" s="16" customFormat="1" ht="38.25" x14ac:dyDescent="0.25">
      <c r="B135" s="45">
        <v>80131502</v>
      </c>
      <c r="C135" s="46" t="s">
        <v>162</v>
      </c>
      <c r="D135" s="45" t="s">
        <v>109</v>
      </c>
      <c r="E135" s="45" t="s">
        <v>28</v>
      </c>
      <c r="F135" s="46" t="s">
        <v>81</v>
      </c>
      <c r="G135" s="46" t="s">
        <v>30</v>
      </c>
      <c r="H135" s="47">
        <v>41579996.346000001</v>
      </c>
      <c r="I135" s="47">
        <v>14426871.942</v>
      </c>
      <c r="J135" s="45" t="s">
        <v>241</v>
      </c>
      <c r="K135" s="46" t="s">
        <v>122</v>
      </c>
      <c r="L135" s="45" t="s">
        <v>48</v>
      </c>
    </row>
    <row r="136" spans="2:12" s="16" customFormat="1" ht="38.25" x14ac:dyDescent="0.25">
      <c r="B136" s="45">
        <v>80131502</v>
      </c>
      <c r="C136" s="46" t="s">
        <v>163</v>
      </c>
      <c r="D136" s="45" t="s">
        <v>109</v>
      </c>
      <c r="E136" s="45" t="s">
        <v>50</v>
      </c>
      <c r="F136" s="46" t="s">
        <v>81</v>
      </c>
      <c r="G136" s="46" t="s">
        <v>30</v>
      </c>
      <c r="H136" s="47">
        <v>2935434</v>
      </c>
      <c r="I136" s="47">
        <v>2935434</v>
      </c>
      <c r="J136" s="45" t="s">
        <v>31</v>
      </c>
      <c r="K136" s="46" t="s">
        <v>32</v>
      </c>
      <c r="L136" s="45" t="s">
        <v>48</v>
      </c>
    </row>
    <row r="137" spans="2:12" s="16" customFormat="1" ht="48.75" customHeight="1" x14ac:dyDescent="0.25">
      <c r="B137" s="45">
        <v>80131502</v>
      </c>
      <c r="C137" s="46" t="s">
        <v>164</v>
      </c>
      <c r="D137" s="45" t="s">
        <v>109</v>
      </c>
      <c r="E137" s="45" t="s">
        <v>28</v>
      </c>
      <c r="F137" s="46" t="s">
        <v>81</v>
      </c>
      <c r="G137" s="46" t="s">
        <v>30</v>
      </c>
      <c r="H137" s="47">
        <v>4081141.89</v>
      </c>
      <c r="I137" s="47">
        <v>1635695.7575000001</v>
      </c>
      <c r="J137" s="45" t="s">
        <v>241</v>
      </c>
      <c r="K137" s="46" t="s">
        <v>122</v>
      </c>
      <c r="L137" s="45" t="s">
        <v>48</v>
      </c>
    </row>
    <row r="138" spans="2:12" s="16" customFormat="1" ht="38.25" x14ac:dyDescent="0.25">
      <c r="B138" s="45">
        <v>80131502</v>
      </c>
      <c r="C138" s="46" t="s">
        <v>165</v>
      </c>
      <c r="D138" s="45" t="s">
        <v>109</v>
      </c>
      <c r="E138" s="45" t="s">
        <v>28</v>
      </c>
      <c r="F138" s="46" t="s">
        <v>81</v>
      </c>
      <c r="G138" s="46" t="s">
        <v>30</v>
      </c>
      <c r="H138" s="47">
        <v>8190000</v>
      </c>
      <c r="I138" s="47">
        <v>3282500</v>
      </c>
      <c r="J138" s="45" t="s">
        <v>241</v>
      </c>
      <c r="K138" s="46" t="s">
        <v>122</v>
      </c>
      <c r="L138" s="45" t="s">
        <v>48</v>
      </c>
    </row>
    <row r="139" spans="2:12" s="16" customFormat="1" ht="38.25" x14ac:dyDescent="0.25">
      <c r="B139" s="45">
        <v>80131502</v>
      </c>
      <c r="C139" s="46" t="s">
        <v>166</v>
      </c>
      <c r="D139" s="45" t="s">
        <v>109</v>
      </c>
      <c r="E139" s="45" t="s">
        <v>28</v>
      </c>
      <c r="F139" s="46" t="s">
        <v>81</v>
      </c>
      <c r="G139" s="46" t="s">
        <v>30</v>
      </c>
      <c r="H139" s="47">
        <v>17224200</v>
      </c>
      <c r="I139" s="47">
        <v>6903350</v>
      </c>
      <c r="J139" s="45" t="s">
        <v>241</v>
      </c>
      <c r="K139" s="46" t="s">
        <v>122</v>
      </c>
      <c r="L139" s="45" t="s">
        <v>48</v>
      </c>
    </row>
    <row r="140" spans="2:12" s="16" customFormat="1" ht="38.25" x14ac:dyDescent="0.25">
      <c r="B140" s="45">
        <v>80131502</v>
      </c>
      <c r="C140" s="46" t="s">
        <v>167</v>
      </c>
      <c r="D140" s="45" t="s">
        <v>109</v>
      </c>
      <c r="E140" s="45" t="s">
        <v>28</v>
      </c>
      <c r="F140" s="46" t="s">
        <v>81</v>
      </c>
      <c r="G140" s="46" t="s">
        <v>30</v>
      </c>
      <c r="H140" s="47">
        <v>15989400</v>
      </c>
      <c r="I140" s="47">
        <v>6408450</v>
      </c>
      <c r="J140" s="45" t="s">
        <v>241</v>
      </c>
      <c r="K140" s="46" t="s">
        <v>122</v>
      </c>
      <c r="L140" s="45" t="s">
        <v>48</v>
      </c>
    </row>
    <row r="141" spans="2:12" s="16" customFormat="1" ht="38.25" x14ac:dyDescent="0.25">
      <c r="B141" s="45">
        <v>80131502</v>
      </c>
      <c r="C141" s="46" t="s">
        <v>168</v>
      </c>
      <c r="D141" s="45" t="s">
        <v>109</v>
      </c>
      <c r="E141" s="45" t="s">
        <v>28</v>
      </c>
      <c r="F141" s="46" t="s">
        <v>81</v>
      </c>
      <c r="G141" s="46" t="s">
        <v>30</v>
      </c>
      <c r="H141" s="47">
        <v>6928740</v>
      </c>
      <c r="I141" s="47">
        <v>6928740</v>
      </c>
      <c r="J141" s="45" t="s">
        <v>241</v>
      </c>
      <c r="K141" s="46" t="s">
        <v>122</v>
      </c>
      <c r="L141" s="45" t="s">
        <v>96</v>
      </c>
    </row>
    <row r="142" spans="2:12" s="16" customFormat="1" ht="38.25" x14ac:dyDescent="0.25">
      <c r="B142" s="56">
        <v>80131502</v>
      </c>
      <c r="C142" s="54" t="s">
        <v>350</v>
      </c>
      <c r="D142" s="56" t="s">
        <v>109</v>
      </c>
      <c r="E142" s="56" t="s">
        <v>28</v>
      </c>
      <c r="F142" s="54" t="s">
        <v>81</v>
      </c>
      <c r="G142" s="54" t="s">
        <v>30</v>
      </c>
      <c r="H142" s="61">
        <v>11388108</v>
      </c>
      <c r="I142" s="61">
        <v>22776216</v>
      </c>
      <c r="J142" s="56" t="s">
        <v>241</v>
      </c>
      <c r="K142" s="54" t="s">
        <v>122</v>
      </c>
      <c r="L142" s="56" t="s">
        <v>96</v>
      </c>
    </row>
    <row r="143" spans="2:12" s="16" customFormat="1" ht="22.5" customHeight="1" x14ac:dyDescent="0.25">
      <c r="B143" s="89" t="s">
        <v>227</v>
      </c>
      <c r="C143" s="90"/>
      <c r="D143" s="78"/>
      <c r="E143" s="78"/>
      <c r="F143" s="79"/>
      <c r="G143" s="79"/>
      <c r="H143" s="80"/>
      <c r="I143" s="80"/>
      <c r="J143" s="78"/>
      <c r="K143" s="79"/>
      <c r="L143" s="81"/>
    </row>
    <row r="144" spans="2:12" s="16" customFormat="1" ht="25.5" x14ac:dyDescent="0.25">
      <c r="B144" s="57">
        <v>72101507</v>
      </c>
      <c r="C144" s="58" t="s">
        <v>203</v>
      </c>
      <c r="D144" s="57" t="s">
        <v>39</v>
      </c>
      <c r="E144" s="57" t="s">
        <v>49</v>
      </c>
      <c r="F144" s="58" t="s">
        <v>33</v>
      </c>
      <c r="G144" s="58" t="s">
        <v>30</v>
      </c>
      <c r="H144" s="77">
        <v>4250051104</v>
      </c>
      <c r="I144" s="77">
        <v>4250051104</v>
      </c>
      <c r="J144" s="57" t="s">
        <v>31</v>
      </c>
      <c r="K144" s="58" t="s">
        <v>32</v>
      </c>
      <c r="L144" s="57" t="s">
        <v>193</v>
      </c>
    </row>
    <row r="145" spans="2:12" s="16" customFormat="1" ht="25.5" x14ac:dyDescent="0.25">
      <c r="B145" s="45">
        <v>84111600</v>
      </c>
      <c r="C145" s="46" t="s">
        <v>187</v>
      </c>
      <c r="D145" s="45" t="s">
        <v>52</v>
      </c>
      <c r="E145" s="45" t="s">
        <v>50</v>
      </c>
      <c r="F145" s="46" t="s">
        <v>123</v>
      </c>
      <c r="G145" s="46" t="s">
        <v>30</v>
      </c>
      <c r="H145" s="47">
        <v>440687940</v>
      </c>
      <c r="I145" s="47">
        <v>440687940</v>
      </c>
      <c r="J145" s="45" t="s">
        <v>31</v>
      </c>
      <c r="K145" s="46" t="s">
        <v>32</v>
      </c>
      <c r="L145" s="45" t="s">
        <v>193</v>
      </c>
    </row>
    <row r="146" spans="2:12" s="16" customFormat="1" ht="30" customHeight="1" x14ac:dyDescent="0.25">
      <c r="B146" s="45">
        <v>84111600</v>
      </c>
      <c r="C146" s="46" t="s">
        <v>294</v>
      </c>
      <c r="D146" s="45" t="s">
        <v>39</v>
      </c>
      <c r="E146" s="45" t="s">
        <v>49</v>
      </c>
      <c r="F146" s="46" t="s">
        <v>302</v>
      </c>
      <c r="G146" s="46" t="s">
        <v>30</v>
      </c>
      <c r="H146" s="47">
        <v>19027177</v>
      </c>
      <c r="I146" s="47">
        <v>19027177</v>
      </c>
      <c r="J146" s="45" t="s">
        <v>31</v>
      </c>
      <c r="K146" s="46" t="s">
        <v>32</v>
      </c>
      <c r="L146" s="45" t="s">
        <v>193</v>
      </c>
    </row>
    <row r="147" spans="2:12" s="16" customFormat="1" ht="35.25" customHeight="1" x14ac:dyDescent="0.25">
      <c r="B147" s="45">
        <v>84111600</v>
      </c>
      <c r="C147" s="46" t="s">
        <v>301</v>
      </c>
      <c r="D147" s="45" t="s">
        <v>39</v>
      </c>
      <c r="E147" s="45" t="s">
        <v>49</v>
      </c>
      <c r="F147" s="46" t="s">
        <v>302</v>
      </c>
      <c r="G147" s="46" t="s">
        <v>30</v>
      </c>
      <c r="H147" s="47">
        <v>1321423937</v>
      </c>
      <c r="I147" s="47">
        <v>1321423937</v>
      </c>
      <c r="J147" s="45" t="s">
        <v>31</v>
      </c>
      <c r="K147" s="46" t="s">
        <v>32</v>
      </c>
      <c r="L147" s="45" t="s">
        <v>193</v>
      </c>
    </row>
    <row r="148" spans="2:12" s="16" customFormat="1" ht="25.5" x14ac:dyDescent="0.25">
      <c r="B148" s="45">
        <v>80101500</v>
      </c>
      <c r="C148" s="46" t="s">
        <v>229</v>
      </c>
      <c r="D148" s="45" t="s">
        <v>109</v>
      </c>
      <c r="E148" s="45" t="s">
        <v>38</v>
      </c>
      <c r="F148" s="46" t="s">
        <v>101</v>
      </c>
      <c r="G148" s="46" t="s">
        <v>30</v>
      </c>
      <c r="H148" s="47">
        <v>100000000</v>
      </c>
      <c r="I148" s="47">
        <v>100000000</v>
      </c>
      <c r="J148" s="45" t="s">
        <v>31</v>
      </c>
      <c r="K148" s="46" t="s">
        <v>32</v>
      </c>
      <c r="L148" s="45" t="s">
        <v>115</v>
      </c>
    </row>
    <row r="149" spans="2:12" s="16" customFormat="1" ht="25.5" x14ac:dyDescent="0.25">
      <c r="B149" s="45">
        <v>43233400</v>
      </c>
      <c r="C149" s="46" t="s">
        <v>329</v>
      </c>
      <c r="D149" s="45" t="s">
        <v>39</v>
      </c>
      <c r="E149" s="45" t="s">
        <v>41</v>
      </c>
      <c r="F149" s="46" t="s">
        <v>116</v>
      </c>
      <c r="G149" s="46" t="s">
        <v>30</v>
      </c>
      <c r="H149" s="47">
        <v>332485893</v>
      </c>
      <c r="I149" s="47">
        <v>332485893</v>
      </c>
      <c r="J149" s="45" t="s">
        <v>31</v>
      </c>
      <c r="K149" s="46" t="s">
        <v>32</v>
      </c>
      <c r="L149" s="45" t="s">
        <v>115</v>
      </c>
    </row>
    <row r="150" spans="2:12" s="16" customFormat="1" ht="63.75" x14ac:dyDescent="0.25">
      <c r="B150" s="45" t="s">
        <v>389</v>
      </c>
      <c r="C150" s="46" t="s">
        <v>80</v>
      </c>
      <c r="D150" s="45" t="s">
        <v>109</v>
      </c>
      <c r="E150" s="45" t="s">
        <v>42</v>
      </c>
      <c r="F150" s="46" t="s">
        <v>91</v>
      </c>
      <c r="G150" s="46" t="s">
        <v>30</v>
      </c>
      <c r="H150" s="47">
        <v>150000000</v>
      </c>
      <c r="I150" s="47">
        <v>150000000</v>
      </c>
      <c r="J150" s="45" t="s">
        <v>31</v>
      </c>
      <c r="K150" s="46" t="s">
        <v>32</v>
      </c>
      <c r="L150" s="45" t="s">
        <v>115</v>
      </c>
    </row>
    <row r="151" spans="2:12" s="16" customFormat="1" ht="25.5" x14ac:dyDescent="0.25">
      <c r="B151" s="57">
        <v>43233000</v>
      </c>
      <c r="C151" s="58" t="s">
        <v>231</v>
      </c>
      <c r="D151" s="57" t="s">
        <v>39</v>
      </c>
      <c r="E151" s="57" t="s">
        <v>40</v>
      </c>
      <c r="F151" s="58" t="s">
        <v>353</v>
      </c>
      <c r="G151" s="58" t="s">
        <v>30</v>
      </c>
      <c r="H151" s="59">
        <v>60000000</v>
      </c>
      <c r="I151" s="59">
        <v>60000000</v>
      </c>
      <c r="J151" s="57" t="s">
        <v>31</v>
      </c>
      <c r="K151" s="58" t="s">
        <v>32</v>
      </c>
      <c r="L151" s="57" t="s">
        <v>234</v>
      </c>
    </row>
    <row r="152" spans="2:12" s="16" customFormat="1" ht="38.25" x14ac:dyDescent="0.25">
      <c r="B152" s="45" t="s">
        <v>248</v>
      </c>
      <c r="C152" s="46" t="s">
        <v>232</v>
      </c>
      <c r="D152" s="45" t="s">
        <v>109</v>
      </c>
      <c r="E152" s="45" t="s">
        <v>38</v>
      </c>
      <c r="F152" s="46" t="s">
        <v>116</v>
      </c>
      <c r="G152" s="46" t="s">
        <v>30</v>
      </c>
      <c r="H152" s="47">
        <v>1600000000</v>
      </c>
      <c r="I152" s="47">
        <v>1600000000</v>
      </c>
      <c r="J152" s="45" t="s">
        <v>31</v>
      </c>
      <c r="K152" s="46" t="s">
        <v>32</v>
      </c>
      <c r="L152" s="45" t="s">
        <v>124</v>
      </c>
    </row>
    <row r="153" spans="2:12" s="16" customFormat="1" ht="25.5" x14ac:dyDescent="0.25">
      <c r="B153" s="45">
        <v>811122</v>
      </c>
      <c r="C153" s="46" t="s">
        <v>233</v>
      </c>
      <c r="D153" s="45" t="s">
        <v>109</v>
      </c>
      <c r="E153" s="45" t="s">
        <v>40</v>
      </c>
      <c r="F153" s="46" t="s">
        <v>116</v>
      </c>
      <c r="G153" s="46" t="s">
        <v>30</v>
      </c>
      <c r="H153" s="47">
        <v>119263531.09</v>
      </c>
      <c r="I153" s="47">
        <v>119263531.09</v>
      </c>
      <c r="J153" s="45" t="s">
        <v>31</v>
      </c>
      <c r="K153" s="46" t="s">
        <v>32</v>
      </c>
      <c r="L153" s="45" t="s">
        <v>235</v>
      </c>
    </row>
    <row r="154" spans="2:12" s="16" customFormat="1" ht="25.5" x14ac:dyDescent="0.25">
      <c r="B154" s="45">
        <v>81101510</v>
      </c>
      <c r="C154" s="46" t="s">
        <v>312</v>
      </c>
      <c r="D154" s="45" t="s">
        <v>109</v>
      </c>
      <c r="E154" s="45" t="s">
        <v>38</v>
      </c>
      <c r="F154" s="46" t="s">
        <v>101</v>
      </c>
      <c r="G154" s="46" t="s">
        <v>30</v>
      </c>
      <c r="H154" s="47">
        <v>700000000</v>
      </c>
      <c r="I154" s="47">
        <v>700000000</v>
      </c>
      <c r="J154" s="45" t="s">
        <v>31</v>
      </c>
      <c r="K154" s="46" t="s">
        <v>32</v>
      </c>
      <c r="L154" s="45" t="s">
        <v>236</v>
      </c>
    </row>
    <row r="155" spans="2:12" s="16" customFormat="1" ht="136.5" customHeight="1" x14ac:dyDescent="0.25">
      <c r="B155" s="45" t="s">
        <v>327</v>
      </c>
      <c r="C155" s="46" t="s">
        <v>292</v>
      </c>
      <c r="D155" s="45" t="s">
        <v>109</v>
      </c>
      <c r="E155" s="45" t="s">
        <v>49</v>
      </c>
      <c r="F155" s="46" t="s">
        <v>101</v>
      </c>
      <c r="G155" s="46" t="s">
        <v>30</v>
      </c>
      <c r="H155" s="47">
        <v>1144383333</v>
      </c>
      <c r="I155" s="47">
        <v>1144383333</v>
      </c>
      <c r="J155" s="45" t="s">
        <v>31</v>
      </c>
      <c r="K155" s="46" t="s">
        <v>111</v>
      </c>
      <c r="L155" s="45" t="s">
        <v>254</v>
      </c>
    </row>
    <row r="156" spans="2:12" s="16" customFormat="1" ht="114.75" customHeight="1" x14ac:dyDescent="0.25">
      <c r="B156" s="45" t="s">
        <v>328</v>
      </c>
      <c r="C156" s="46" t="s">
        <v>293</v>
      </c>
      <c r="D156" s="45" t="s">
        <v>264</v>
      </c>
      <c r="E156" s="45" t="s">
        <v>49</v>
      </c>
      <c r="F156" s="46" t="s">
        <v>298</v>
      </c>
      <c r="G156" s="46" t="s">
        <v>30</v>
      </c>
      <c r="H156" s="47">
        <v>670000000</v>
      </c>
      <c r="I156" s="47">
        <v>670000000</v>
      </c>
      <c r="J156" s="45" t="s">
        <v>31</v>
      </c>
      <c r="K156" s="46" t="s">
        <v>111</v>
      </c>
      <c r="L156" s="45" t="s">
        <v>254</v>
      </c>
    </row>
    <row r="157" spans="2:12" s="16" customFormat="1" ht="76.5" customHeight="1" x14ac:dyDescent="0.25">
      <c r="B157" s="51">
        <v>86101808</v>
      </c>
      <c r="C157" s="60" t="s">
        <v>263</v>
      </c>
      <c r="D157" s="51" t="s">
        <v>260</v>
      </c>
      <c r="E157" s="51" t="s">
        <v>50</v>
      </c>
      <c r="F157" s="54" t="s">
        <v>121</v>
      </c>
      <c r="G157" s="54" t="s">
        <v>261</v>
      </c>
      <c r="H157" s="61">
        <v>500000000</v>
      </c>
      <c r="I157" s="61">
        <v>500000000</v>
      </c>
      <c r="J157" s="51" t="s">
        <v>265</v>
      </c>
      <c r="K157" s="54" t="s">
        <v>111</v>
      </c>
      <c r="L157" s="51" t="s">
        <v>262</v>
      </c>
    </row>
    <row r="158" spans="2:12" s="16" customFormat="1" ht="39.75" customHeight="1" x14ac:dyDescent="0.25">
      <c r="B158" s="45" t="s">
        <v>266</v>
      </c>
      <c r="C158" s="62" t="s">
        <v>267</v>
      </c>
      <c r="D158" s="45" t="s">
        <v>268</v>
      </c>
      <c r="E158" s="45" t="s">
        <v>269</v>
      </c>
      <c r="F158" s="46" t="s">
        <v>121</v>
      </c>
      <c r="G158" s="46" t="s">
        <v>261</v>
      </c>
      <c r="H158" s="47">
        <v>160000000</v>
      </c>
      <c r="I158" s="47">
        <v>160000000</v>
      </c>
      <c r="J158" s="45" t="s">
        <v>265</v>
      </c>
      <c r="K158" s="46" t="s">
        <v>111</v>
      </c>
      <c r="L158" s="45" t="s">
        <v>315</v>
      </c>
    </row>
    <row r="159" spans="2:12" s="16" customFormat="1" ht="67.5" customHeight="1" x14ac:dyDescent="0.25">
      <c r="B159" s="45">
        <v>81112005</v>
      </c>
      <c r="C159" s="62" t="s">
        <v>270</v>
      </c>
      <c r="D159" s="45" t="s">
        <v>268</v>
      </c>
      <c r="E159" s="45" t="s">
        <v>50</v>
      </c>
      <c r="F159" s="46" t="s">
        <v>72</v>
      </c>
      <c r="G159" s="46" t="s">
        <v>261</v>
      </c>
      <c r="H159" s="47">
        <v>50456000</v>
      </c>
      <c r="I159" s="47">
        <v>50456000</v>
      </c>
      <c r="J159" s="45" t="s">
        <v>265</v>
      </c>
      <c r="K159" s="46" t="s">
        <v>111</v>
      </c>
      <c r="L159" s="45" t="s">
        <v>273</v>
      </c>
    </row>
    <row r="160" spans="2:12" s="16" customFormat="1" ht="51" x14ac:dyDescent="0.25">
      <c r="B160" s="45" t="s">
        <v>408</v>
      </c>
      <c r="C160" s="46" t="s">
        <v>271</v>
      </c>
      <c r="D160" s="45" t="s">
        <v>268</v>
      </c>
      <c r="E160" s="45" t="s">
        <v>50</v>
      </c>
      <c r="F160" s="46" t="s">
        <v>121</v>
      </c>
      <c r="G160" s="46" t="s">
        <v>261</v>
      </c>
      <c r="H160" s="47">
        <v>392697238</v>
      </c>
      <c r="I160" s="47">
        <v>392697238</v>
      </c>
      <c r="J160" s="45" t="s">
        <v>265</v>
      </c>
      <c r="K160" s="46" t="s">
        <v>111</v>
      </c>
      <c r="L160" s="45" t="s">
        <v>273</v>
      </c>
    </row>
    <row r="161" spans="2:12" s="16" customFormat="1" ht="53.25" customHeight="1" x14ac:dyDescent="0.25">
      <c r="B161" s="45" t="s">
        <v>296</v>
      </c>
      <c r="C161" s="62" t="s">
        <v>295</v>
      </c>
      <c r="D161" s="45" t="s">
        <v>264</v>
      </c>
      <c r="E161" s="45" t="s">
        <v>49</v>
      </c>
      <c r="F161" s="46" t="s">
        <v>121</v>
      </c>
      <c r="G161" s="46" t="s">
        <v>261</v>
      </c>
      <c r="H161" s="47">
        <v>316231124</v>
      </c>
      <c r="I161" s="47">
        <v>316231124</v>
      </c>
      <c r="J161" s="45" t="s">
        <v>265</v>
      </c>
      <c r="K161" s="46" t="s">
        <v>111</v>
      </c>
      <c r="L161" s="45" t="s">
        <v>297</v>
      </c>
    </row>
    <row r="162" spans="2:12" s="16" customFormat="1" ht="56.25" customHeight="1" x14ac:dyDescent="0.25">
      <c r="B162" s="45" t="s">
        <v>409</v>
      </c>
      <c r="C162" s="62" t="s">
        <v>291</v>
      </c>
      <c r="D162" s="45" t="s">
        <v>260</v>
      </c>
      <c r="E162" s="45" t="s">
        <v>41</v>
      </c>
      <c r="F162" s="46" t="s">
        <v>121</v>
      </c>
      <c r="G162" s="46" t="s">
        <v>261</v>
      </c>
      <c r="H162" s="47">
        <v>150000000</v>
      </c>
      <c r="I162" s="47">
        <v>150000000</v>
      </c>
      <c r="J162" s="45" t="s">
        <v>265</v>
      </c>
      <c r="K162" s="46" t="s">
        <v>111</v>
      </c>
      <c r="L162" s="45" t="s">
        <v>285</v>
      </c>
    </row>
    <row r="163" spans="2:12" s="16" customFormat="1" ht="71.25" customHeight="1" x14ac:dyDescent="0.25">
      <c r="B163" s="45" t="s">
        <v>274</v>
      </c>
      <c r="C163" s="62" t="s">
        <v>275</v>
      </c>
      <c r="D163" s="45" t="s">
        <v>264</v>
      </c>
      <c r="E163" s="45" t="s">
        <v>49</v>
      </c>
      <c r="F163" s="46" t="s">
        <v>346</v>
      </c>
      <c r="G163" s="46" t="s">
        <v>261</v>
      </c>
      <c r="H163" s="47">
        <v>486250000</v>
      </c>
      <c r="I163" s="47">
        <v>486250000</v>
      </c>
      <c r="J163" s="45" t="s">
        <v>265</v>
      </c>
      <c r="K163" s="46" t="s">
        <v>111</v>
      </c>
      <c r="L163" s="45" t="s">
        <v>276</v>
      </c>
    </row>
    <row r="164" spans="2:12" s="16" customFormat="1" ht="57" customHeight="1" x14ac:dyDescent="0.25">
      <c r="B164" s="51" t="s">
        <v>277</v>
      </c>
      <c r="C164" s="60" t="s">
        <v>278</v>
      </c>
      <c r="D164" s="51" t="s">
        <v>272</v>
      </c>
      <c r="E164" s="51" t="s">
        <v>50</v>
      </c>
      <c r="F164" s="54" t="s">
        <v>322</v>
      </c>
      <c r="G164" s="54" t="s">
        <v>261</v>
      </c>
      <c r="H164" s="61">
        <v>500000000</v>
      </c>
      <c r="I164" s="61">
        <v>500000000</v>
      </c>
      <c r="J164" s="51" t="s">
        <v>265</v>
      </c>
      <c r="K164" s="54" t="s">
        <v>111</v>
      </c>
      <c r="L164" s="51" t="s">
        <v>279</v>
      </c>
    </row>
    <row r="165" spans="2:12" s="16" customFormat="1" ht="76.5" x14ac:dyDescent="0.25">
      <c r="B165" s="45" t="s">
        <v>282</v>
      </c>
      <c r="C165" s="62" t="s">
        <v>283</v>
      </c>
      <c r="D165" s="45" t="s">
        <v>264</v>
      </c>
      <c r="E165" s="45" t="s">
        <v>50</v>
      </c>
      <c r="F165" s="46" t="s">
        <v>280</v>
      </c>
      <c r="G165" s="46" t="s">
        <v>261</v>
      </c>
      <c r="H165" s="47">
        <v>58800000</v>
      </c>
      <c r="I165" s="47">
        <v>58800000</v>
      </c>
      <c r="J165" s="45" t="s">
        <v>265</v>
      </c>
      <c r="K165" s="46" t="s">
        <v>111</v>
      </c>
      <c r="L165" s="45" t="s">
        <v>284</v>
      </c>
    </row>
    <row r="166" spans="2:12" s="16" customFormat="1" ht="89.25" x14ac:dyDescent="0.25">
      <c r="B166" s="45" t="s">
        <v>282</v>
      </c>
      <c r="C166" s="62" t="s">
        <v>316</v>
      </c>
      <c r="D166" s="45" t="s">
        <v>264</v>
      </c>
      <c r="E166" s="45" t="s">
        <v>50</v>
      </c>
      <c r="F166" s="46" t="s">
        <v>280</v>
      </c>
      <c r="G166" s="46" t="s">
        <v>261</v>
      </c>
      <c r="H166" s="47">
        <v>26400000</v>
      </c>
      <c r="I166" s="47">
        <v>26400000</v>
      </c>
      <c r="J166" s="45" t="s">
        <v>265</v>
      </c>
      <c r="K166" s="46" t="s">
        <v>111</v>
      </c>
      <c r="L166" s="45" t="s">
        <v>284</v>
      </c>
    </row>
    <row r="167" spans="2:12" s="16" customFormat="1" ht="89.25" x14ac:dyDescent="0.25">
      <c r="B167" s="45" t="s">
        <v>282</v>
      </c>
      <c r="C167" s="46" t="s">
        <v>317</v>
      </c>
      <c r="D167" s="45" t="s">
        <v>264</v>
      </c>
      <c r="E167" s="45" t="s">
        <v>50</v>
      </c>
      <c r="F167" s="46" t="s">
        <v>280</v>
      </c>
      <c r="G167" s="46" t="s">
        <v>261</v>
      </c>
      <c r="H167" s="47">
        <v>51000000</v>
      </c>
      <c r="I167" s="47">
        <v>51000000</v>
      </c>
      <c r="J167" s="45" t="s">
        <v>265</v>
      </c>
      <c r="K167" s="46" t="s">
        <v>111</v>
      </c>
      <c r="L167" s="45" t="s">
        <v>284</v>
      </c>
    </row>
    <row r="168" spans="2:12" s="16" customFormat="1" ht="89.25" x14ac:dyDescent="0.25">
      <c r="B168" s="45" t="s">
        <v>282</v>
      </c>
      <c r="C168" s="46" t="s">
        <v>318</v>
      </c>
      <c r="D168" s="45" t="s">
        <v>264</v>
      </c>
      <c r="E168" s="45" t="s">
        <v>50</v>
      </c>
      <c r="F168" s="46" t="s">
        <v>280</v>
      </c>
      <c r="G168" s="46" t="s">
        <v>261</v>
      </c>
      <c r="H168" s="47">
        <v>33000000</v>
      </c>
      <c r="I168" s="47">
        <v>33000000</v>
      </c>
      <c r="J168" s="45" t="s">
        <v>265</v>
      </c>
      <c r="K168" s="46" t="s">
        <v>111</v>
      </c>
      <c r="L168" s="45" t="s">
        <v>284</v>
      </c>
    </row>
    <row r="169" spans="2:12" s="16" customFormat="1" ht="102" x14ac:dyDescent="0.25">
      <c r="B169" s="51" t="s">
        <v>282</v>
      </c>
      <c r="C169" s="54" t="s">
        <v>319</v>
      </c>
      <c r="D169" s="51" t="s">
        <v>264</v>
      </c>
      <c r="E169" s="51" t="s">
        <v>50</v>
      </c>
      <c r="F169" s="54" t="s">
        <v>280</v>
      </c>
      <c r="G169" s="54" t="s">
        <v>261</v>
      </c>
      <c r="H169" s="61">
        <v>33000000</v>
      </c>
      <c r="I169" s="61">
        <v>33000000</v>
      </c>
      <c r="J169" s="51" t="s">
        <v>265</v>
      </c>
      <c r="K169" s="54" t="s">
        <v>111</v>
      </c>
      <c r="L169" s="51" t="s">
        <v>284</v>
      </c>
    </row>
    <row r="170" spans="2:12" s="16" customFormat="1" ht="96.75" customHeight="1" x14ac:dyDescent="0.25">
      <c r="B170" s="45" t="s">
        <v>282</v>
      </c>
      <c r="C170" s="46" t="s">
        <v>320</v>
      </c>
      <c r="D170" s="45" t="s">
        <v>264</v>
      </c>
      <c r="E170" s="45" t="s">
        <v>50</v>
      </c>
      <c r="F170" s="46" t="s">
        <v>280</v>
      </c>
      <c r="G170" s="46" t="s">
        <v>261</v>
      </c>
      <c r="H170" s="47">
        <v>51000000</v>
      </c>
      <c r="I170" s="47">
        <v>51000000</v>
      </c>
      <c r="J170" s="45" t="s">
        <v>265</v>
      </c>
      <c r="K170" s="46" t="s">
        <v>111</v>
      </c>
      <c r="L170" s="45" t="s">
        <v>284</v>
      </c>
    </row>
    <row r="171" spans="2:12" s="16" customFormat="1" ht="107.25" customHeight="1" x14ac:dyDescent="0.25">
      <c r="B171" s="45">
        <v>80101504</v>
      </c>
      <c r="C171" s="66" t="s">
        <v>349</v>
      </c>
      <c r="D171" s="45" t="s">
        <v>260</v>
      </c>
      <c r="E171" s="63" t="s">
        <v>49</v>
      </c>
      <c r="F171" s="63" t="s">
        <v>280</v>
      </c>
      <c r="G171" s="64" t="s">
        <v>321</v>
      </c>
      <c r="H171" s="76">
        <v>45000000</v>
      </c>
      <c r="I171" s="76">
        <v>45000000</v>
      </c>
      <c r="J171" s="65" t="s">
        <v>265</v>
      </c>
      <c r="K171" s="65" t="s">
        <v>111</v>
      </c>
      <c r="L171" s="64" t="s">
        <v>297</v>
      </c>
    </row>
    <row r="172" spans="2:12" s="16" customFormat="1" ht="63.75" customHeight="1" x14ac:dyDescent="0.25">
      <c r="B172" s="72" t="s">
        <v>387</v>
      </c>
      <c r="C172" s="70" t="s">
        <v>345</v>
      </c>
      <c r="D172" s="73" t="s">
        <v>268</v>
      </c>
      <c r="E172" s="63" t="s">
        <v>51</v>
      </c>
      <c r="F172" s="63" t="s">
        <v>346</v>
      </c>
      <c r="G172" s="64" t="s">
        <v>321</v>
      </c>
      <c r="H172" s="76">
        <v>160000000</v>
      </c>
      <c r="I172" s="76">
        <v>160000000</v>
      </c>
      <c r="J172" s="65" t="s">
        <v>265</v>
      </c>
      <c r="K172" s="65" t="s">
        <v>111</v>
      </c>
      <c r="L172" s="64" t="s">
        <v>281</v>
      </c>
    </row>
    <row r="173" spans="2:12" s="16" customFormat="1" ht="69.75" customHeight="1" x14ac:dyDescent="0.25">
      <c r="B173" s="45">
        <v>93141509</v>
      </c>
      <c r="C173" s="62" t="s">
        <v>323</v>
      </c>
      <c r="D173" s="45" t="s">
        <v>268</v>
      </c>
      <c r="E173" s="45" t="s">
        <v>50</v>
      </c>
      <c r="F173" s="46" t="s">
        <v>121</v>
      </c>
      <c r="G173" s="46" t="s">
        <v>321</v>
      </c>
      <c r="H173" s="67">
        <v>350000000</v>
      </c>
      <c r="I173" s="67">
        <v>350000000</v>
      </c>
      <c r="J173" s="45" t="s">
        <v>265</v>
      </c>
      <c r="K173" s="46" t="s">
        <v>111</v>
      </c>
      <c r="L173" s="69" t="s">
        <v>344</v>
      </c>
    </row>
    <row r="174" spans="2:12" s="16" customFormat="1" ht="62.25" customHeight="1" x14ac:dyDescent="0.25">
      <c r="B174" s="72" t="s">
        <v>388</v>
      </c>
      <c r="C174" s="66" t="s">
        <v>347</v>
      </c>
      <c r="D174" s="73" t="s">
        <v>268</v>
      </c>
      <c r="E174" s="63" t="s">
        <v>49</v>
      </c>
      <c r="F174" s="46" t="s">
        <v>280</v>
      </c>
      <c r="G174" s="64" t="s">
        <v>321</v>
      </c>
      <c r="H174" s="76">
        <v>30000000</v>
      </c>
      <c r="I174" s="76">
        <v>30000000</v>
      </c>
      <c r="J174" s="65" t="s">
        <v>265</v>
      </c>
      <c r="K174" s="65" t="s">
        <v>111</v>
      </c>
      <c r="L174" s="64" t="s">
        <v>281</v>
      </c>
    </row>
    <row r="175" spans="2:12" s="16" customFormat="1" ht="69" customHeight="1" x14ac:dyDescent="0.25">
      <c r="B175" s="71" t="s">
        <v>410</v>
      </c>
      <c r="C175" s="70" t="s">
        <v>348</v>
      </c>
      <c r="D175" s="73" t="s">
        <v>268</v>
      </c>
      <c r="E175" s="63" t="s">
        <v>38</v>
      </c>
      <c r="F175" s="46" t="s">
        <v>280</v>
      </c>
      <c r="G175" s="64" t="s">
        <v>321</v>
      </c>
      <c r="H175" s="76">
        <v>20000000</v>
      </c>
      <c r="I175" s="76">
        <v>20000000</v>
      </c>
      <c r="J175" s="65" t="s">
        <v>265</v>
      </c>
      <c r="K175" s="65" t="s">
        <v>111</v>
      </c>
      <c r="L175" s="64" t="s">
        <v>279</v>
      </c>
    </row>
    <row r="176" spans="2:12" s="16" customFormat="1" ht="38.25" customHeight="1" x14ac:dyDescent="0.25">
      <c r="B176" s="57">
        <v>80101505</v>
      </c>
      <c r="C176" s="58" t="s">
        <v>206</v>
      </c>
      <c r="D176" s="57" t="s">
        <v>109</v>
      </c>
      <c r="E176" s="57" t="s">
        <v>269</v>
      </c>
      <c r="F176" s="46" t="s">
        <v>383</v>
      </c>
      <c r="G176" s="64" t="s">
        <v>382</v>
      </c>
      <c r="H176" s="59">
        <v>782000000</v>
      </c>
      <c r="I176" s="59">
        <v>782000000</v>
      </c>
      <c r="J176" s="57" t="s">
        <v>31</v>
      </c>
      <c r="K176" s="58" t="s">
        <v>111</v>
      </c>
      <c r="L176" s="58" t="s">
        <v>226</v>
      </c>
    </row>
    <row r="177" spans="2:12" s="16" customFormat="1" ht="25.5" x14ac:dyDescent="0.25">
      <c r="B177" s="45">
        <v>80101505</v>
      </c>
      <c r="C177" s="46" t="s">
        <v>207</v>
      </c>
      <c r="D177" s="45" t="s">
        <v>109</v>
      </c>
      <c r="E177" s="45" t="s">
        <v>269</v>
      </c>
      <c r="F177" s="46" t="s">
        <v>384</v>
      </c>
      <c r="G177" s="64" t="s">
        <v>382</v>
      </c>
      <c r="H177" s="47">
        <v>358000000</v>
      </c>
      <c r="I177" s="47">
        <v>358000000</v>
      </c>
      <c r="J177" s="45" t="s">
        <v>31</v>
      </c>
      <c r="K177" s="46" t="s">
        <v>111</v>
      </c>
      <c r="L177" s="46" t="s">
        <v>226</v>
      </c>
    </row>
    <row r="178" spans="2:12" s="16" customFormat="1" ht="25.5" x14ac:dyDescent="0.25">
      <c r="B178" s="45">
        <v>80101507</v>
      </c>
      <c r="C178" s="46" t="s">
        <v>208</v>
      </c>
      <c r="D178" s="45" t="s">
        <v>109</v>
      </c>
      <c r="E178" s="45" t="s">
        <v>51</v>
      </c>
      <c r="F178" s="46" t="s">
        <v>383</v>
      </c>
      <c r="G178" s="64" t="s">
        <v>382</v>
      </c>
      <c r="H178" s="47">
        <v>1100000000</v>
      </c>
      <c r="I178" s="47">
        <v>1100000000</v>
      </c>
      <c r="J178" s="45" t="s">
        <v>31</v>
      </c>
      <c r="K178" s="46" t="s">
        <v>111</v>
      </c>
      <c r="L178" s="46" t="s">
        <v>226</v>
      </c>
    </row>
    <row r="179" spans="2:12" s="16" customFormat="1" ht="25.5" x14ac:dyDescent="0.25">
      <c r="B179" s="45">
        <v>80101507</v>
      </c>
      <c r="C179" s="46" t="s">
        <v>209</v>
      </c>
      <c r="D179" s="45" t="s">
        <v>109</v>
      </c>
      <c r="E179" s="45" t="s">
        <v>336</v>
      </c>
      <c r="F179" s="46" t="s">
        <v>384</v>
      </c>
      <c r="G179" s="64" t="s">
        <v>382</v>
      </c>
      <c r="H179" s="47">
        <v>250000000</v>
      </c>
      <c r="I179" s="47">
        <v>250000000</v>
      </c>
      <c r="J179" s="45" t="s">
        <v>31</v>
      </c>
      <c r="K179" s="46" t="s">
        <v>111</v>
      </c>
      <c r="L179" s="46" t="s">
        <v>226</v>
      </c>
    </row>
    <row r="180" spans="2:12" s="16" customFormat="1" ht="25.5" x14ac:dyDescent="0.25">
      <c r="B180" s="45">
        <v>80101507</v>
      </c>
      <c r="C180" s="46" t="s">
        <v>210</v>
      </c>
      <c r="D180" s="45" t="s">
        <v>109</v>
      </c>
      <c r="E180" s="45" t="s">
        <v>51</v>
      </c>
      <c r="F180" s="46" t="s">
        <v>384</v>
      </c>
      <c r="G180" s="64" t="s">
        <v>382</v>
      </c>
      <c r="H180" s="47">
        <v>105000000</v>
      </c>
      <c r="I180" s="47">
        <v>105000000</v>
      </c>
      <c r="J180" s="45" t="s">
        <v>31</v>
      </c>
      <c r="K180" s="46" t="s">
        <v>111</v>
      </c>
      <c r="L180" s="46" t="s">
        <v>226</v>
      </c>
    </row>
    <row r="181" spans="2:12" s="16" customFormat="1" ht="25.5" x14ac:dyDescent="0.25">
      <c r="B181" s="45">
        <v>80101507</v>
      </c>
      <c r="C181" s="46" t="s">
        <v>211</v>
      </c>
      <c r="D181" s="45" t="s">
        <v>109</v>
      </c>
      <c r="E181" s="45" t="s">
        <v>51</v>
      </c>
      <c r="F181" s="46" t="s">
        <v>383</v>
      </c>
      <c r="G181" s="64" t="s">
        <v>382</v>
      </c>
      <c r="H181" s="47">
        <v>1840000000</v>
      </c>
      <c r="I181" s="47">
        <v>1840000000</v>
      </c>
      <c r="J181" s="45" t="s">
        <v>31</v>
      </c>
      <c r="K181" s="46" t="s">
        <v>111</v>
      </c>
      <c r="L181" s="46" t="s">
        <v>226</v>
      </c>
    </row>
    <row r="182" spans="2:12" s="16" customFormat="1" ht="25.5" x14ac:dyDescent="0.25">
      <c r="B182" s="45">
        <v>80101504</v>
      </c>
      <c r="C182" s="46" t="s">
        <v>212</v>
      </c>
      <c r="D182" s="45" t="s">
        <v>109</v>
      </c>
      <c r="E182" s="68" t="s">
        <v>38</v>
      </c>
      <c r="F182" s="46" t="s">
        <v>383</v>
      </c>
      <c r="G182" s="64" t="s">
        <v>382</v>
      </c>
      <c r="H182" s="47">
        <v>884000000</v>
      </c>
      <c r="I182" s="47">
        <v>884000000</v>
      </c>
      <c r="J182" s="45" t="s">
        <v>31</v>
      </c>
      <c r="K182" s="46" t="s">
        <v>111</v>
      </c>
      <c r="L182" s="46" t="s">
        <v>226</v>
      </c>
    </row>
    <row r="183" spans="2:12" s="16" customFormat="1" ht="25.5" x14ac:dyDescent="0.25">
      <c r="B183" s="37">
        <v>90121502</v>
      </c>
      <c r="C183" s="46" t="s">
        <v>214</v>
      </c>
      <c r="D183" s="45" t="s">
        <v>109</v>
      </c>
      <c r="E183" s="68" t="s">
        <v>38</v>
      </c>
      <c r="F183" s="46" t="s">
        <v>385</v>
      </c>
      <c r="G183" s="64" t="s">
        <v>382</v>
      </c>
      <c r="H183" s="47">
        <v>500000000</v>
      </c>
      <c r="I183" s="47">
        <v>500000000</v>
      </c>
      <c r="J183" s="45" t="s">
        <v>31</v>
      </c>
      <c r="K183" s="46" t="s">
        <v>111</v>
      </c>
      <c r="L183" s="46" t="s">
        <v>226</v>
      </c>
    </row>
    <row r="184" spans="2:12" s="16" customFormat="1" ht="38.25" x14ac:dyDescent="0.2">
      <c r="B184" s="75">
        <v>80101507</v>
      </c>
      <c r="C184" s="46" t="s">
        <v>366</v>
      </c>
      <c r="D184" s="45" t="s">
        <v>39</v>
      </c>
      <c r="E184" s="68" t="s">
        <v>38</v>
      </c>
      <c r="F184" s="46" t="s">
        <v>386</v>
      </c>
      <c r="G184" s="64" t="s">
        <v>382</v>
      </c>
      <c r="H184" s="47">
        <v>60000000</v>
      </c>
      <c r="I184" s="47">
        <v>60000000</v>
      </c>
      <c r="J184" s="45" t="s">
        <v>31</v>
      </c>
      <c r="K184" s="46" t="s">
        <v>111</v>
      </c>
      <c r="L184" s="46" t="s">
        <v>373</v>
      </c>
    </row>
    <row r="185" spans="2:12" s="16" customFormat="1" ht="38.25" x14ac:dyDescent="0.2">
      <c r="B185" s="75">
        <v>80101505</v>
      </c>
      <c r="C185" s="46" t="s">
        <v>367</v>
      </c>
      <c r="D185" s="45" t="s">
        <v>39</v>
      </c>
      <c r="E185" s="68" t="s">
        <v>38</v>
      </c>
      <c r="F185" s="46" t="s">
        <v>37</v>
      </c>
      <c r="G185" s="64" t="s">
        <v>382</v>
      </c>
      <c r="H185" s="47">
        <v>60000000</v>
      </c>
      <c r="I185" s="47">
        <v>60000000</v>
      </c>
      <c r="J185" s="45" t="s">
        <v>31</v>
      </c>
      <c r="K185" s="46" t="s">
        <v>111</v>
      </c>
      <c r="L185" s="46" t="s">
        <v>374</v>
      </c>
    </row>
    <row r="186" spans="2:12" s="16" customFormat="1" ht="38.25" x14ac:dyDescent="0.2">
      <c r="B186" s="75">
        <v>80101505</v>
      </c>
      <c r="C186" s="46" t="s">
        <v>368</v>
      </c>
      <c r="D186" s="45" t="s">
        <v>39</v>
      </c>
      <c r="E186" s="68" t="s">
        <v>38</v>
      </c>
      <c r="F186" s="46" t="s">
        <v>386</v>
      </c>
      <c r="G186" s="64" t="s">
        <v>382</v>
      </c>
      <c r="H186" s="47">
        <v>81000000</v>
      </c>
      <c r="I186" s="47">
        <v>81000000</v>
      </c>
      <c r="J186" s="45" t="s">
        <v>31</v>
      </c>
      <c r="K186" s="46" t="s">
        <v>111</v>
      </c>
      <c r="L186" s="46" t="s">
        <v>375</v>
      </c>
    </row>
    <row r="187" spans="2:12" s="16" customFormat="1" ht="38.25" x14ac:dyDescent="0.2">
      <c r="B187" s="75">
        <v>80101505</v>
      </c>
      <c r="C187" s="46" t="s">
        <v>369</v>
      </c>
      <c r="D187" s="45" t="s">
        <v>39</v>
      </c>
      <c r="E187" s="68" t="s">
        <v>38</v>
      </c>
      <c r="F187" s="46" t="s">
        <v>386</v>
      </c>
      <c r="G187" s="64" t="s">
        <v>382</v>
      </c>
      <c r="H187" s="47">
        <v>50000000</v>
      </c>
      <c r="I187" s="47">
        <v>50000000</v>
      </c>
      <c r="J187" s="45" t="s">
        <v>31</v>
      </c>
      <c r="K187" s="46" t="s">
        <v>111</v>
      </c>
      <c r="L187" s="46" t="s">
        <v>376</v>
      </c>
    </row>
    <row r="188" spans="2:12" s="16" customFormat="1" ht="38.25" x14ac:dyDescent="0.2">
      <c r="B188" s="75">
        <v>80101505</v>
      </c>
      <c r="C188" s="46" t="s">
        <v>370</v>
      </c>
      <c r="D188" s="45" t="s">
        <v>39</v>
      </c>
      <c r="E188" s="68" t="s">
        <v>38</v>
      </c>
      <c r="F188" s="46" t="s">
        <v>386</v>
      </c>
      <c r="G188" s="64" t="s">
        <v>382</v>
      </c>
      <c r="H188" s="47">
        <v>50000000</v>
      </c>
      <c r="I188" s="47">
        <v>50000000</v>
      </c>
      <c r="J188" s="45" t="s">
        <v>31</v>
      </c>
      <c r="K188" s="46" t="s">
        <v>111</v>
      </c>
      <c r="L188" s="46" t="s">
        <v>377</v>
      </c>
    </row>
    <row r="189" spans="2:12" s="16" customFormat="1" ht="38.25" x14ac:dyDescent="0.2">
      <c r="B189" s="75">
        <v>80101505</v>
      </c>
      <c r="C189" s="46" t="s">
        <v>371</v>
      </c>
      <c r="D189" s="45" t="s">
        <v>39</v>
      </c>
      <c r="E189" s="68" t="s">
        <v>38</v>
      </c>
      <c r="F189" s="46" t="s">
        <v>386</v>
      </c>
      <c r="G189" s="64" t="s">
        <v>382</v>
      </c>
      <c r="H189" s="47">
        <v>50000000</v>
      </c>
      <c r="I189" s="47">
        <v>50000000</v>
      </c>
      <c r="J189" s="45" t="s">
        <v>31</v>
      </c>
      <c r="K189" s="46" t="s">
        <v>111</v>
      </c>
      <c r="L189" s="46" t="s">
        <v>378</v>
      </c>
    </row>
    <row r="190" spans="2:12" s="16" customFormat="1" ht="51" x14ac:dyDescent="0.2">
      <c r="B190" s="75">
        <v>80101505</v>
      </c>
      <c r="C190" s="46" t="s">
        <v>372</v>
      </c>
      <c r="D190" s="45" t="s">
        <v>39</v>
      </c>
      <c r="E190" s="68" t="s">
        <v>38</v>
      </c>
      <c r="F190" s="62" t="s">
        <v>386</v>
      </c>
      <c r="G190" s="64" t="s">
        <v>382</v>
      </c>
      <c r="H190" s="47">
        <v>187000000</v>
      </c>
      <c r="I190" s="47">
        <v>187000000</v>
      </c>
      <c r="J190" s="45" t="s">
        <v>31</v>
      </c>
      <c r="K190" s="46" t="s">
        <v>111</v>
      </c>
      <c r="L190" s="46" t="s">
        <v>379</v>
      </c>
    </row>
    <row r="191" spans="2:12" s="16" customFormat="1" ht="25.5" x14ac:dyDescent="0.25">
      <c r="B191" s="45">
        <v>43220000</v>
      </c>
      <c r="C191" s="46" t="s">
        <v>213</v>
      </c>
      <c r="D191" s="45" t="s">
        <v>39</v>
      </c>
      <c r="E191" s="68" t="s">
        <v>40</v>
      </c>
      <c r="F191" s="46" t="s">
        <v>385</v>
      </c>
      <c r="G191" s="64" t="s">
        <v>382</v>
      </c>
      <c r="H191" s="47">
        <v>1386912038</v>
      </c>
      <c r="I191" s="47">
        <v>1386912038</v>
      </c>
      <c r="J191" s="45" t="s">
        <v>31</v>
      </c>
      <c r="K191" s="46" t="s">
        <v>111</v>
      </c>
      <c r="L191" s="46" t="s">
        <v>226</v>
      </c>
    </row>
    <row r="192" spans="2:12" s="16" customFormat="1" ht="25.5" x14ac:dyDescent="0.25">
      <c r="B192" s="45">
        <v>80101505</v>
      </c>
      <c r="C192" s="46" t="s">
        <v>215</v>
      </c>
      <c r="D192" s="45" t="s">
        <v>109</v>
      </c>
      <c r="E192" s="45" t="s">
        <v>38</v>
      </c>
      <c r="F192" s="46" t="s">
        <v>384</v>
      </c>
      <c r="G192" s="64" t="s">
        <v>382</v>
      </c>
      <c r="H192" s="47">
        <v>530000000</v>
      </c>
      <c r="I192" s="47">
        <v>530000000</v>
      </c>
      <c r="J192" s="45" t="s">
        <v>31</v>
      </c>
      <c r="K192" s="46" t="s">
        <v>111</v>
      </c>
      <c r="L192" s="46" t="s">
        <v>226</v>
      </c>
    </row>
    <row r="193" spans="2:12" s="16" customFormat="1" ht="25.5" x14ac:dyDescent="0.25">
      <c r="B193" s="45">
        <v>80101505</v>
      </c>
      <c r="C193" s="46" t="s">
        <v>216</v>
      </c>
      <c r="D193" s="45" t="s">
        <v>109</v>
      </c>
      <c r="E193" s="45" t="s">
        <v>38</v>
      </c>
      <c r="F193" s="46" t="s">
        <v>384</v>
      </c>
      <c r="G193" s="64" t="s">
        <v>382</v>
      </c>
      <c r="H193" s="47">
        <v>303000000</v>
      </c>
      <c r="I193" s="47">
        <v>303000000</v>
      </c>
      <c r="J193" s="45" t="s">
        <v>31</v>
      </c>
      <c r="K193" s="46" t="s">
        <v>111</v>
      </c>
      <c r="L193" s="46" t="s">
        <v>226</v>
      </c>
    </row>
    <row r="194" spans="2:12" s="16" customFormat="1" ht="25.5" x14ac:dyDescent="0.25">
      <c r="B194" s="45">
        <v>80101505</v>
      </c>
      <c r="C194" s="46" t="s">
        <v>337</v>
      </c>
      <c r="D194" s="45" t="s">
        <v>109</v>
      </c>
      <c r="E194" s="45" t="s">
        <v>38</v>
      </c>
      <c r="F194" s="46" t="s">
        <v>37</v>
      </c>
      <c r="G194" s="64" t="s">
        <v>382</v>
      </c>
      <c r="H194" s="47">
        <v>529788000</v>
      </c>
      <c r="I194" s="47">
        <v>529788000</v>
      </c>
      <c r="J194" s="45" t="s">
        <v>31</v>
      </c>
      <c r="K194" s="46" t="s">
        <v>111</v>
      </c>
      <c r="L194" s="46" t="s">
        <v>226</v>
      </c>
    </row>
    <row r="195" spans="2:12" s="16" customFormat="1" ht="25.5" x14ac:dyDescent="0.25">
      <c r="B195" s="45">
        <v>80101507</v>
      </c>
      <c r="C195" s="46" t="s">
        <v>338</v>
      </c>
      <c r="D195" s="45" t="s">
        <v>109</v>
      </c>
      <c r="E195" s="45" t="s">
        <v>38</v>
      </c>
      <c r="F195" s="46" t="s">
        <v>37</v>
      </c>
      <c r="G195" s="64" t="s">
        <v>382</v>
      </c>
      <c r="H195" s="47">
        <v>678300000</v>
      </c>
      <c r="I195" s="47">
        <v>678300000</v>
      </c>
      <c r="J195" s="45" t="s">
        <v>31</v>
      </c>
      <c r="K195" s="46" t="s">
        <v>111</v>
      </c>
      <c r="L195" s="46" t="s">
        <v>226</v>
      </c>
    </row>
    <row r="196" spans="2:12" s="16" customFormat="1" ht="25.5" x14ac:dyDescent="0.25">
      <c r="B196" s="45">
        <v>81131500</v>
      </c>
      <c r="C196" s="46" t="s">
        <v>217</v>
      </c>
      <c r="D196" s="45" t="s">
        <v>52</v>
      </c>
      <c r="E196" s="45" t="s">
        <v>38</v>
      </c>
      <c r="F196" s="46" t="s">
        <v>383</v>
      </c>
      <c r="G196" s="64" t="s">
        <v>382</v>
      </c>
      <c r="H196" s="47">
        <v>643000000</v>
      </c>
      <c r="I196" s="47">
        <v>643000000</v>
      </c>
      <c r="J196" s="45" t="s">
        <v>31</v>
      </c>
      <c r="K196" s="46" t="s">
        <v>111</v>
      </c>
      <c r="L196" s="46" t="s">
        <v>226</v>
      </c>
    </row>
    <row r="197" spans="2:12" s="16" customFormat="1" ht="25.5" x14ac:dyDescent="0.25">
      <c r="B197" s="45">
        <v>45121504</v>
      </c>
      <c r="C197" s="46" t="s">
        <v>218</v>
      </c>
      <c r="D197" s="45" t="s">
        <v>39</v>
      </c>
      <c r="E197" s="45" t="s">
        <v>51</v>
      </c>
      <c r="F197" s="46" t="s">
        <v>385</v>
      </c>
      <c r="G197" s="64" t="s">
        <v>382</v>
      </c>
      <c r="H197" s="47">
        <v>180000000</v>
      </c>
      <c r="I197" s="47">
        <v>180000000</v>
      </c>
      <c r="J197" s="45" t="s">
        <v>31</v>
      </c>
      <c r="K197" s="46" t="s">
        <v>111</v>
      </c>
      <c r="L197" s="46" t="s">
        <v>226</v>
      </c>
    </row>
    <row r="198" spans="2:12" s="16" customFormat="1" ht="25.5" x14ac:dyDescent="0.25">
      <c r="B198" s="45">
        <v>80101505</v>
      </c>
      <c r="C198" s="46" t="s">
        <v>219</v>
      </c>
      <c r="D198" s="45" t="s">
        <v>109</v>
      </c>
      <c r="E198" s="45" t="s">
        <v>38</v>
      </c>
      <c r="F198" s="46" t="s">
        <v>384</v>
      </c>
      <c r="G198" s="64" t="s">
        <v>382</v>
      </c>
      <c r="H198" s="47">
        <v>70000000</v>
      </c>
      <c r="I198" s="47">
        <v>70000000</v>
      </c>
      <c r="J198" s="45" t="s">
        <v>31</v>
      </c>
      <c r="K198" s="46" t="s">
        <v>111</v>
      </c>
      <c r="L198" s="46" t="s">
        <v>226</v>
      </c>
    </row>
    <row r="199" spans="2:12" s="16" customFormat="1" ht="38.25" x14ac:dyDescent="0.25">
      <c r="B199" s="45">
        <v>80101505</v>
      </c>
      <c r="C199" s="46" t="s">
        <v>339</v>
      </c>
      <c r="D199" s="45" t="s">
        <v>109</v>
      </c>
      <c r="E199" s="45" t="s">
        <v>38</v>
      </c>
      <c r="F199" s="46" t="s">
        <v>386</v>
      </c>
      <c r="G199" s="64" t="s">
        <v>382</v>
      </c>
      <c r="H199" s="47">
        <v>70000000</v>
      </c>
      <c r="I199" s="47">
        <v>70000000</v>
      </c>
      <c r="J199" s="45" t="s">
        <v>31</v>
      </c>
      <c r="K199" s="46" t="s">
        <v>111</v>
      </c>
      <c r="L199" s="46" t="s">
        <v>226</v>
      </c>
    </row>
    <row r="200" spans="2:12" s="16" customFormat="1" ht="25.5" x14ac:dyDescent="0.25">
      <c r="B200" s="45">
        <v>84111601</v>
      </c>
      <c r="C200" s="46" t="s">
        <v>220</v>
      </c>
      <c r="D200" s="45" t="s">
        <v>34</v>
      </c>
      <c r="E200" s="45" t="s">
        <v>204</v>
      </c>
      <c r="F200" s="46" t="s">
        <v>383</v>
      </c>
      <c r="G200" s="64" t="s">
        <v>382</v>
      </c>
      <c r="H200" s="47">
        <v>90000000</v>
      </c>
      <c r="I200" s="47">
        <v>90000000</v>
      </c>
      <c r="J200" s="45" t="s">
        <v>31</v>
      </c>
      <c r="K200" s="46" t="s">
        <v>111</v>
      </c>
      <c r="L200" s="46" t="s">
        <v>226</v>
      </c>
    </row>
    <row r="201" spans="2:12" s="16" customFormat="1" ht="25.5" x14ac:dyDescent="0.25">
      <c r="B201" s="45">
        <v>80101505</v>
      </c>
      <c r="C201" s="46" t="s">
        <v>221</v>
      </c>
      <c r="D201" s="45" t="s">
        <v>34</v>
      </c>
      <c r="E201" s="45" t="s">
        <v>205</v>
      </c>
      <c r="F201" s="46" t="s">
        <v>37</v>
      </c>
      <c r="G201" s="64" t="s">
        <v>382</v>
      </c>
      <c r="H201" s="47">
        <v>92866654</v>
      </c>
      <c r="I201" s="47">
        <v>92866654</v>
      </c>
      <c r="J201" s="45" t="s">
        <v>31</v>
      </c>
      <c r="K201" s="46" t="s">
        <v>111</v>
      </c>
      <c r="L201" s="46" t="s">
        <v>226</v>
      </c>
    </row>
    <row r="202" spans="2:12" s="16" customFormat="1" ht="38.25" x14ac:dyDescent="0.25">
      <c r="B202" s="45">
        <v>80101505</v>
      </c>
      <c r="C202" s="46" t="s">
        <v>222</v>
      </c>
      <c r="D202" s="45" t="s">
        <v>34</v>
      </c>
      <c r="E202" s="45" t="s">
        <v>205</v>
      </c>
      <c r="F202" s="46" t="s">
        <v>386</v>
      </c>
      <c r="G202" s="64" t="s">
        <v>382</v>
      </c>
      <c r="H202" s="47">
        <v>145933327</v>
      </c>
      <c r="I202" s="47">
        <v>145933327</v>
      </c>
      <c r="J202" s="45" t="s">
        <v>31</v>
      </c>
      <c r="K202" s="46" t="s">
        <v>111</v>
      </c>
      <c r="L202" s="46" t="s">
        <v>226</v>
      </c>
    </row>
    <row r="203" spans="2:12" s="16" customFormat="1" ht="38.25" x14ac:dyDescent="0.25">
      <c r="B203" s="45">
        <v>80101505</v>
      </c>
      <c r="C203" s="46" t="s">
        <v>223</v>
      </c>
      <c r="D203" s="45" t="s">
        <v>34</v>
      </c>
      <c r="E203" s="45" t="s">
        <v>205</v>
      </c>
      <c r="F203" s="46" t="s">
        <v>386</v>
      </c>
      <c r="G203" s="64" t="s">
        <v>382</v>
      </c>
      <c r="H203" s="47">
        <v>145933327</v>
      </c>
      <c r="I203" s="47">
        <v>145933327</v>
      </c>
      <c r="J203" s="45" t="s">
        <v>31</v>
      </c>
      <c r="K203" s="46" t="s">
        <v>111</v>
      </c>
      <c r="L203" s="46" t="s">
        <v>226</v>
      </c>
    </row>
    <row r="204" spans="2:12" s="16" customFormat="1" ht="38.25" x14ac:dyDescent="0.25">
      <c r="B204" s="45">
        <v>80101505</v>
      </c>
      <c r="C204" s="46" t="s">
        <v>224</v>
      </c>
      <c r="D204" s="45" t="s">
        <v>34</v>
      </c>
      <c r="E204" s="45" t="s">
        <v>205</v>
      </c>
      <c r="F204" s="46" t="s">
        <v>386</v>
      </c>
      <c r="G204" s="64" t="s">
        <v>382</v>
      </c>
      <c r="H204" s="47">
        <v>106133327</v>
      </c>
      <c r="I204" s="47">
        <v>106133327</v>
      </c>
      <c r="J204" s="45" t="s">
        <v>31</v>
      </c>
      <c r="K204" s="46" t="s">
        <v>111</v>
      </c>
      <c r="L204" s="46" t="s">
        <v>226</v>
      </c>
    </row>
    <row r="205" spans="2:12" s="16" customFormat="1" ht="38.25" x14ac:dyDescent="0.25">
      <c r="B205" s="45">
        <v>80101507</v>
      </c>
      <c r="C205" s="46" t="s">
        <v>225</v>
      </c>
      <c r="D205" s="45" t="s">
        <v>34</v>
      </c>
      <c r="E205" s="45" t="s">
        <v>205</v>
      </c>
      <c r="F205" s="46" t="s">
        <v>386</v>
      </c>
      <c r="G205" s="64" t="s">
        <v>382</v>
      </c>
      <c r="H205" s="47">
        <v>106133327</v>
      </c>
      <c r="I205" s="47">
        <v>106133327</v>
      </c>
      <c r="J205" s="45" t="s">
        <v>31</v>
      </c>
      <c r="K205" s="46" t="s">
        <v>111</v>
      </c>
      <c r="L205" s="46" t="s">
        <v>226</v>
      </c>
    </row>
    <row r="206" spans="2:12" s="16" customFormat="1" x14ac:dyDescent="0.25">
      <c r="B206" s="36"/>
      <c r="E206" s="36"/>
      <c r="H206" s="40"/>
      <c r="I206" s="40"/>
      <c r="J206" s="36"/>
      <c r="L206" s="36"/>
    </row>
    <row r="207" spans="2:12" s="16" customFormat="1" x14ac:dyDescent="0.25">
      <c r="B207" s="36"/>
      <c r="E207" s="36"/>
      <c r="H207" s="40"/>
      <c r="I207" s="40"/>
      <c r="J207" s="36"/>
      <c r="L207" s="36"/>
    </row>
    <row r="208" spans="2:12" s="16" customFormat="1" x14ac:dyDescent="0.25">
      <c r="B208" s="36"/>
      <c r="E208" s="36"/>
      <c r="H208" s="40"/>
      <c r="I208" s="40"/>
      <c r="J208" s="36"/>
      <c r="L208" s="36"/>
    </row>
    <row r="209" spans="2:12" s="16" customFormat="1" x14ac:dyDescent="0.25">
      <c r="B209" s="36"/>
      <c r="E209" s="36"/>
      <c r="H209" s="40"/>
      <c r="I209" s="40"/>
      <c r="J209" s="36"/>
      <c r="L209" s="36"/>
    </row>
    <row r="210" spans="2:12" s="16" customFormat="1" x14ac:dyDescent="0.25">
      <c r="B210" s="36"/>
      <c r="E210" s="36"/>
      <c r="H210" s="40"/>
      <c r="I210" s="40"/>
      <c r="J210" s="36"/>
      <c r="L210" s="36"/>
    </row>
    <row r="211" spans="2:12" s="16" customFormat="1" x14ac:dyDescent="0.25">
      <c r="B211" s="36"/>
      <c r="E211" s="36"/>
      <c r="H211" s="40"/>
      <c r="I211" s="40"/>
      <c r="J211" s="36"/>
      <c r="L211" s="36"/>
    </row>
    <row r="212" spans="2:12" s="16" customFormat="1" x14ac:dyDescent="0.25">
      <c r="B212" s="36"/>
      <c r="E212" s="36"/>
      <c r="H212" s="40"/>
      <c r="I212" s="40"/>
      <c r="J212" s="36"/>
      <c r="L212" s="36"/>
    </row>
    <row r="213" spans="2:12" s="16" customFormat="1" x14ac:dyDescent="0.25">
      <c r="B213" s="36"/>
      <c r="E213" s="36"/>
      <c r="H213" s="40"/>
      <c r="I213" s="40"/>
      <c r="J213" s="36"/>
      <c r="L213" s="36"/>
    </row>
    <row r="214" spans="2:12" s="16" customFormat="1" x14ac:dyDescent="0.25">
      <c r="B214" s="36"/>
      <c r="E214" s="36"/>
      <c r="H214" s="40"/>
      <c r="I214" s="40"/>
      <c r="J214" s="36"/>
      <c r="L214" s="36"/>
    </row>
    <row r="215" spans="2:12" s="16" customFormat="1" x14ac:dyDescent="0.25">
      <c r="B215" s="36"/>
      <c r="E215" s="36"/>
      <c r="H215" s="40"/>
      <c r="I215" s="40"/>
      <c r="J215" s="36"/>
      <c r="L215" s="36"/>
    </row>
    <row r="216" spans="2:12" s="16" customFormat="1" x14ac:dyDescent="0.25">
      <c r="B216" s="36"/>
      <c r="E216" s="36"/>
      <c r="H216" s="40"/>
      <c r="I216" s="40"/>
      <c r="J216" s="36"/>
      <c r="L216" s="36"/>
    </row>
    <row r="217" spans="2:12" s="16" customFormat="1" x14ac:dyDescent="0.25">
      <c r="B217" s="36"/>
      <c r="E217" s="36"/>
      <c r="H217" s="40"/>
      <c r="I217" s="40"/>
      <c r="J217" s="36"/>
      <c r="L217" s="36"/>
    </row>
    <row r="218" spans="2:12" s="16" customFormat="1" x14ac:dyDescent="0.25">
      <c r="B218" s="36"/>
      <c r="E218" s="36"/>
      <c r="H218" s="40"/>
      <c r="I218" s="40"/>
      <c r="J218" s="36"/>
      <c r="L218" s="36"/>
    </row>
    <row r="219" spans="2:12" s="16" customFormat="1" x14ac:dyDescent="0.25">
      <c r="B219" s="36"/>
      <c r="E219" s="36"/>
      <c r="H219" s="40"/>
      <c r="I219" s="40"/>
      <c r="J219" s="36"/>
      <c r="L219" s="36"/>
    </row>
    <row r="220" spans="2:12" s="16" customFormat="1" x14ac:dyDescent="0.25">
      <c r="B220" s="36"/>
      <c r="E220" s="36"/>
      <c r="H220" s="40"/>
      <c r="I220" s="40"/>
      <c r="J220" s="36"/>
      <c r="L220" s="36"/>
    </row>
    <row r="221" spans="2:12" s="16" customFormat="1" x14ac:dyDescent="0.25">
      <c r="B221" s="36"/>
      <c r="E221" s="36"/>
      <c r="H221" s="40"/>
      <c r="I221" s="40"/>
      <c r="J221" s="36"/>
      <c r="L221" s="36"/>
    </row>
    <row r="222" spans="2:12" s="16" customFormat="1" x14ac:dyDescent="0.25">
      <c r="B222" s="36"/>
      <c r="E222" s="36"/>
      <c r="H222" s="40"/>
      <c r="I222" s="40"/>
      <c r="J222" s="36"/>
      <c r="L222" s="36"/>
    </row>
    <row r="223" spans="2:12" s="16" customFormat="1" x14ac:dyDescent="0.25">
      <c r="B223" s="36"/>
      <c r="E223" s="36"/>
      <c r="H223" s="40"/>
      <c r="I223" s="40"/>
      <c r="J223" s="36"/>
      <c r="L223" s="36"/>
    </row>
    <row r="224" spans="2:12" s="16" customFormat="1" x14ac:dyDescent="0.25">
      <c r="B224" s="36"/>
      <c r="E224" s="36"/>
      <c r="H224" s="40"/>
      <c r="I224" s="40"/>
      <c r="J224" s="36"/>
      <c r="L224" s="36"/>
    </row>
    <row r="225" spans="2:12" s="16" customFormat="1" x14ac:dyDescent="0.25">
      <c r="B225" s="36"/>
      <c r="E225" s="36"/>
      <c r="H225" s="40"/>
      <c r="I225" s="40"/>
      <c r="J225" s="36"/>
      <c r="L225" s="36"/>
    </row>
    <row r="226" spans="2:12" s="16" customFormat="1" x14ac:dyDescent="0.25">
      <c r="B226" s="36"/>
      <c r="E226" s="36"/>
      <c r="H226" s="40"/>
      <c r="I226" s="40"/>
      <c r="J226" s="36"/>
      <c r="L226" s="36"/>
    </row>
    <row r="227" spans="2:12" s="16" customFormat="1" x14ac:dyDescent="0.25">
      <c r="B227" s="36"/>
      <c r="E227" s="36"/>
      <c r="H227" s="40"/>
      <c r="I227" s="40"/>
      <c r="J227" s="36"/>
      <c r="L227" s="36"/>
    </row>
    <row r="228" spans="2:12" s="16" customFormat="1" x14ac:dyDescent="0.25">
      <c r="B228" s="36"/>
      <c r="E228" s="36"/>
      <c r="H228" s="40"/>
      <c r="I228" s="40"/>
      <c r="J228" s="36"/>
      <c r="L228" s="36"/>
    </row>
    <row r="229" spans="2:12" s="16" customFormat="1" x14ac:dyDescent="0.25">
      <c r="B229" s="36"/>
      <c r="E229" s="36"/>
      <c r="H229" s="40"/>
      <c r="I229" s="40"/>
      <c r="J229" s="36"/>
      <c r="L229" s="36"/>
    </row>
    <row r="230" spans="2:12" s="16" customFormat="1" x14ac:dyDescent="0.25">
      <c r="B230" s="36"/>
      <c r="E230" s="36"/>
      <c r="H230" s="40"/>
      <c r="I230" s="40"/>
      <c r="J230" s="36"/>
      <c r="L230" s="36"/>
    </row>
    <row r="231" spans="2:12" s="16" customFormat="1" x14ac:dyDescent="0.25">
      <c r="B231" s="36"/>
      <c r="E231" s="36"/>
      <c r="H231" s="40"/>
      <c r="I231" s="40"/>
      <c r="J231" s="36"/>
      <c r="L231" s="36"/>
    </row>
  </sheetData>
  <mergeCells count="25">
    <mergeCell ref="I89:I90"/>
    <mergeCell ref="J89:J90"/>
    <mergeCell ref="K89:K90"/>
    <mergeCell ref="K91:K94"/>
    <mergeCell ref="F5:I9"/>
    <mergeCell ref="F11:I15"/>
    <mergeCell ref="B143:C143"/>
    <mergeCell ref="B91:B94"/>
    <mergeCell ref="C91:C94"/>
    <mergeCell ref="D91:D94"/>
    <mergeCell ref="E91:E94"/>
    <mergeCell ref="B89:B90"/>
    <mergeCell ref="C89:C90"/>
    <mergeCell ref="D89:D90"/>
    <mergeCell ref="E89:E90"/>
    <mergeCell ref="L89:L90"/>
    <mergeCell ref="F89:F90"/>
    <mergeCell ref="L91:L94"/>
    <mergeCell ref="F91:F94"/>
    <mergeCell ref="G91:G94"/>
    <mergeCell ref="H91:H94"/>
    <mergeCell ref="I91:I94"/>
    <mergeCell ref="J91:J94"/>
    <mergeCell ref="G89:G90"/>
    <mergeCell ref="H89:H90"/>
  </mergeCells>
  <pageMargins left="0.7" right="0.7" top="0.75" bottom="0.75" header="0.3" footer="0.3"/>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Graficas</vt:lpstr>
      <vt:lpstr>PAA</vt:lpstr>
      <vt:lpstr>PAA!Área_de_impresión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Carlos Mauricio Moreno Ramirez</cp:lastModifiedBy>
  <cp:lastPrinted>2018-07-05T20:08:37Z</cp:lastPrinted>
  <dcterms:created xsi:type="dcterms:W3CDTF">2012-12-10T15:58:41Z</dcterms:created>
  <dcterms:modified xsi:type="dcterms:W3CDTF">2018-08-01T19:42:30Z</dcterms:modified>
</cp:coreProperties>
</file>